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nehemiah\Desktop\"/>
    </mc:Choice>
  </mc:AlternateContent>
  <bookViews>
    <workbookView xWindow="0" yWindow="0" windowWidth="20490" windowHeight="7500" tabRatio="750" firstSheet="6" activeTab="17"/>
  </bookViews>
  <sheets>
    <sheet name="Target catchments" sheetId="18" state="hidden" r:id="rId1"/>
    <sheet name="Rationing Program &amp; Service Hrs" sheetId="28" r:id="rId2"/>
    <sheet name="BOMET" sheetId="30" r:id="rId3"/>
    <sheet name="CHEPALUNGU" sheetId="31" r:id="rId4"/>
    <sheet name="ITARE" sheetId="32" r:id="rId5"/>
    <sheet name="LONGISA" sheetId="33" r:id="rId6"/>
    <sheet name="MULOT" sheetId="34" r:id="rId7"/>
    <sheet name="SOTIK" sheetId="35" r:id="rId8"/>
    <sheet name="SIGOR" sheetId="36" r:id="rId9"/>
    <sheet name="SIMOTI" sheetId="37" r:id="rId10"/>
    <sheet name="KAMUREITO" sheetId="38" r:id="rId11"/>
    <sheet name="YAGANEK" sheetId="39" r:id="rId12"/>
    <sheet name="NDANAI" sheetId="40" r:id="rId13"/>
    <sheet name="GEGELE" sheetId="41" r:id="rId14"/>
    <sheet name="MOGOMBET" sheetId="42" r:id="rId15"/>
    <sheet name="SERGUTIET" sheetId="43" r:id="rId16"/>
    <sheet name="KAPCHELUCH" sheetId="44" r:id="rId17"/>
    <sheet name="CHEMANER" sheetId="45" r:id="rId18"/>
  </sheets>
  <definedNames>
    <definedName name="_xlnm.Print_Area" localSheetId="1">'Rationing Program &amp; Service Hrs'!$A$2:$H$34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2" i="28" l="1"/>
  <c r="D31" i="28"/>
  <c r="G31" i="28" s="1"/>
  <c r="D30" i="28"/>
  <c r="G30" i="28" s="1"/>
  <c r="D29" i="28"/>
  <c r="G29" i="28" s="1"/>
  <c r="D28" i="28"/>
  <c r="G28" i="28" s="1"/>
  <c r="D27" i="28"/>
  <c r="G27" i="28" s="1"/>
  <c r="D26" i="28"/>
  <c r="G26" i="28" s="1"/>
  <c r="D25" i="28"/>
  <c r="G25" i="28" s="1"/>
  <c r="D24" i="28"/>
  <c r="G24" i="28" s="1"/>
  <c r="D23" i="28"/>
  <c r="G23" i="28" s="1"/>
  <c r="D22" i="28"/>
  <c r="G22" i="28" s="1"/>
  <c r="D21" i="28"/>
  <c r="G21" i="28" s="1"/>
  <c r="G32" i="28" l="1"/>
  <c r="D32" i="28" s="1"/>
  <c r="E11" i="18" l="1"/>
  <c r="E14" i="18" l="1"/>
  <c r="E15" i="18"/>
</calcChain>
</file>

<file path=xl/comments1.xml><?xml version="1.0" encoding="utf-8"?>
<comments xmlns="http://schemas.openxmlformats.org/spreadsheetml/2006/main">
  <authors>
    <author>GIS</author>
  </authors>
  <commentList>
    <comment ref="C3" authorId="0" shapeId="0">
      <text>
        <r>
          <rPr>
            <b/>
            <sz val="9"/>
            <color indexed="81"/>
            <rFont val="Tahoma"/>
            <family val="2"/>
          </rPr>
          <t>GIS:</t>
        </r>
        <r>
          <rPr>
            <sz val="9"/>
            <color indexed="81"/>
            <rFont val="Tahoma"/>
            <family val="2"/>
          </rPr>
          <t xml:space="preserve">
Due to various independent schemes, it was not possible to consolidate rationing program under one schedule as provided.
See the subsequent excel sheets for the various rationig. </t>
        </r>
      </text>
    </comment>
  </commentList>
</comments>
</file>

<file path=xl/sharedStrings.xml><?xml version="1.0" encoding="utf-8"?>
<sst xmlns="http://schemas.openxmlformats.org/spreadsheetml/2006/main" count="436" uniqueCount="255">
  <si>
    <t>Catchment</t>
  </si>
  <si>
    <t>District</t>
  </si>
  <si>
    <t>Average Area per VLAP (ha)</t>
  </si>
  <si>
    <t>Upper Lisungwe</t>
  </si>
  <si>
    <t>Ntcheu</t>
  </si>
  <si>
    <t>Upper Wamkulumadzi</t>
  </si>
  <si>
    <t>Neno</t>
  </si>
  <si>
    <t>Blantyre/Kapichira</t>
  </si>
  <si>
    <t>Blantyre</t>
  </si>
  <si>
    <t>Chingale</t>
  </si>
  <si>
    <t>Zomba and Machinga</t>
  </si>
  <si>
    <t>Area (ha)</t>
  </si>
  <si>
    <t xml:space="preserve">Forest </t>
  </si>
  <si>
    <t>Land use</t>
  </si>
  <si>
    <t>Pop</t>
  </si>
  <si>
    <t>Forest</t>
  </si>
  <si>
    <t>SRBMP catchments</t>
  </si>
  <si>
    <t>Balaka</t>
  </si>
  <si>
    <t>Mangochi</t>
  </si>
  <si>
    <t>TBD</t>
  </si>
  <si>
    <t xml:space="preserve">Sub-Catchments </t>
  </si>
  <si>
    <t>Micro-catchments covered by VLAPs</t>
  </si>
  <si>
    <t>Total Area of Targeted Catchments</t>
  </si>
  <si>
    <t>Scale-up catchments</t>
  </si>
  <si>
    <t>SRBMP treated area</t>
  </si>
  <si>
    <t>Project Catchment Characteristics</t>
  </si>
  <si>
    <t xml:space="preserve">Agriculture </t>
  </si>
  <si>
    <t>Agriculture</t>
  </si>
  <si>
    <t>Shire River Basin Restoration Potential (ha)</t>
  </si>
  <si>
    <t>Shire River Basin Restoration- Priority</t>
  </si>
  <si>
    <t>Project area as % of potential</t>
  </si>
  <si>
    <t>Project area as % of priority</t>
  </si>
  <si>
    <t>Area treated under SRBMP</t>
  </si>
  <si>
    <t>NAME OF WSP:</t>
  </si>
  <si>
    <t>COUNTY:</t>
  </si>
  <si>
    <t>WATER RATIONING PROGRAMME</t>
  </si>
  <si>
    <t>DAYS</t>
  </si>
  <si>
    <t>SUPPLY AREAS</t>
  </si>
  <si>
    <t xml:space="preserve">TIME OF SUPPLY </t>
  </si>
  <si>
    <t>HOURS OF SUPPLY</t>
  </si>
  <si>
    <t>Monday</t>
  </si>
  <si>
    <t xml:space="preserve">Tuesday </t>
  </si>
  <si>
    <t>Wednesday</t>
  </si>
  <si>
    <t>Thursday</t>
  </si>
  <si>
    <t>Friday</t>
  </si>
  <si>
    <t>Saturday</t>
  </si>
  <si>
    <t>Sunday</t>
  </si>
  <si>
    <t>Service Hours Computation</t>
  </si>
  <si>
    <t>Area/Zone/Region</t>
  </si>
  <si>
    <t>Cumulative Hours per week</t>
  </si>
  <si>
    <t>Average Hrs of Supply Per Day</t>
  </si>
  <si>
    <t>No of Active Water Connections</t>
  </si>
  <si>
    <t>Weighted Hrs of Supply</t>
  </si>
  <si>
    <t>(a)</t>
  </si>
  <si>
    <t>(b)</t>
  </si>
  <si>
    <t>(c) = (axb)</t>
  </si>
  <si>
    <t>Sum</t>
  </si>
  <si>
    <t>BOMET  WATER AND SANITATION COMPANY</t>
  </si>
  <si>
    <t>BOMET COUNTY</t>
  </si>
  <si>
    <t>As per attached annexes</t>
  </si>
  <si>
    <t>ALL SCHEMES</t>
  </si>
  <si>
    <t>AS per attached annexes 1 to 8</t>
  </si>
  <si>
    <t xml:space="preserve">Due to various independent schemes, it was not possible to consolidate rationing program under one schedule as provided.See the subsequent excel sheets for the various rationig. </t>
  </si>
  <si>
    <t>Bomet</t>
  </si>
  <si>
    <t>Longisa</t>
  </si>
  <si>
    <t>sergutiet</t>
  </si>
  <si>
    <t>Kapcheluch</t>
  </si>
  <si>
    <t>Mogombet</t>
  </si>
  <si>
    <t>Sigor</t>
  </si>
  <si>
    <t>Olbutyo</t>
  </si>
  <si>
    <t>Sotik</t>
  </si>
  <si>
    <t>Ndanai</t>
  </si>
  <si>
    <t>Kamureito</t>
  </si>
  <si>
    <t>Itare</t>
  </si>
  <si>
    <t>Annex 1</t>
  </si>
  <si>
    <t>Bomet scheme</t>
  </si>
  <si>
    <t>Day</t>
  </si>
  <si>
    <t>6am-1pm</t>
  </si>
  <si>
    <t>1pm-6pm</t>
  </si>
  <si>
    <t>6pm-6am</t>
  </si>
  <si>
    <t>Town, County assembly, TTC</t>
  </si>
  <si>
    <t>Major line, police line</t>
  </si>
  <si>
    <t>Upper zebra</t>
  </si>
  <si>
    <t>Tuesday</t>
  </si>
  <si>
    <t>Town, County assembly, prison line</t>
  </si>
  <si>
    <t>Lower zebra</t>
  </si>
  <si>
    <t>Ririk</t>
  </si>
  <si>
    <t>Police line</t>
  </si>
  <si>
    <t>Upper Silent</t>
  </si>
  <si>
    <t>Rising main, Mauche</t>
  </si>
  <si>
    <t>Lower silent</t>
  </si>
  <si>
    <t>Kygong</t>
  </si>
  <si>
    <t>Town, Kipranye, Hindu/ The Rock</t>
  </si>
  <si>
    <t>TTC, Police line</t>
  </si>
  <si>
    <t>Chelsa</t>
  </si>
  <si>
    <t>Town</t>
  </si>
  <si>
    <t>Mejja, police line</t>
  </si>
  <si>
    <t>Lower Silent</t>
  </si>
  <si>
    <t>Annex line</t>
  </si>
  <si>
    <t>Rising main</t>
  </si>
  <si>
    <t>Town Line</t>
  </si>
  <si>
    <t>Police</t>
  </si>
  <si>
    <t>Upper Zebra</t>
  </si>
  <si>
    <t>Lower Zebra</t>
  </si>
  <si>
    <t xml:space="preserve">Chelsa </t>
  </si>
  <si>
    <t>Taach Asis</t>
  </si>
  <si>
    <t>Rationing program</t>
  </si>
  <si>
    <t>Annex 2</t>
  </si>
  <si>
    <t>Chepalungu scheme</t>
  </si>
  <si>
    <t>DAY</t>
  </si>
  <si>
    <t>OLBUTYO</t>
  </si>
  <si>
    <t>SIONGIROI</t>
  </si>
  <si>
    <t>Siongiropi oldline/ kimindilil</t>
  </si>
  <si>
    <t>Siongiroi town/Atebwo/Reberwet</t>
  </si>
  <si>
    <t xml:space="preserve"> Makimeny</t>
  </si>
  <si>
    <t>Kamaget/Kipsuter</t>
  </si>
  <si>
    <t>Keldet/ Chepwostuyet</t>
  </si>
  <si>
    <t>Kapamban</t>
  </si>
  <si>
    <t>Kanusin</t>
  </si>
  <si>
    <t>Makimeny</t>
  </si>
  <si>
    <t>Kanusin/Keldet/Chepwostuyet</t>
  </si>
  <si>
    <t>Annex 3</t>
  </si>
  <si>
    <t>For Itare Water Supply</t>
  </si>
  <si>
    <t>ZONE</t>
  </si>
  <si>
    <t>VILLAGES</t>
  </si>
  <si>
    <t>CONNECTIONS</t>
  </si>
  <si>
    <t>APPROX. POPULATION</t>
  </si>
  <si>
    <t>Chebirbelek-Kamungei</t>
  </si>
  <si>
    <t xml:space="preserve">Lelechwet/ siroin/mungjas  / kimugul/ </t>
  </si>
  <si>
    <t>Monday/Tuesday/ Friday</t>
  </si>
  <si>
    <t xml:space="preserve">siroin shops/ </t>
  </si>
  <si>
    <t>Taiyem/ kaptebengwet/ kesenge/ kaporuso/ kenene/</t>
  </si>
  <si>
    <t xml:space="preserve">cheribo/ </t>
  </si>
  <si>
    <t>siyoit/</t>
  </si>
  <si>
    <t>kambira&amp;kapjerany</t>
  </si>
  <si>
    <t>Kapletundo-Kaplong</t>
  </si>
  <si>
    <t>Wednesday/ Thursday/ Saturday/ Sunday</t>
  </si>
  <si>
    <t>Kapkoitim</t>
  </si>
  <si>
    <t>Chesilyot</t>
  </si>
  <si>
    <t>Chepntangulgei</t>
  </si>
  <si>
    <t>Emitiot</t>
  </si>
  <si>
    <t>Kapletundo/Baalek /Kimolwet</t>
  </si>
  <si>
    <t>Kimawit</t>
  </si>
  <si>
    <t>Uswet</t>
  </si>
  <si>
    <t>Keronjo/Summet/ Kesogororet/</t>
  </si>
  <si>
    <t>Kamirai/ kimoso/kapingogen/ tumbelion/ siryat/ kapcholyp and kaplong</t>
  </si>
  <si>
    <t>Annex 4</t>
  </si>
  <si>
    <t>Kipreres/ siwot line</t>
  </si>
  <si>
    <t>Slaughter line</t>
  </si>
  <si>
    <t>Olngoswet/Kiptobit/koita/ town line</t>
  </si>
  <si>
    <t>Kiosk line.</t>
  </si>
  <si>
    <t>Kipreres/Siwot</t>
  </si>
  <si>
    <t>Kiosk line</t>
  </si>
  <si>
    <t>Annex 5</t>
  </si>
  <si>
    <t>From 8 am-6pm</t>
  </si>
  <si>
    <t>Slaughter line and kiosk line.</t>
  </si>
  <si>
    <t>Annex 6</t>
  </si>
  <si>
    <t>7am-4pm</t>
  </si>
  <si>
    <t>Night</t>
  </si>
  <si>
    <t>Kaplong map</t>
  </si>
  <si>
    <t>Tonwn east/ kapande</t>
  </si>
  <si>
    <t>Chebilat</t>
  </si>
  <si>
    <t>Direct line/ chemagel</t>
  </si>
  <si>
    <t>Kapsimotwo</t>
  </si>
  <si>
    <t>Kaplong hospital</t>
  </si>
  <si>
    <t>Sotik town</t>
  </si>
  <si>
    <t>Town west/ direct line</t>
  </si>
  <si>
    <t>Town east/ town west</t>
  </si>
  <si>
    <t>Annex 7</t>
  </si>
  <si>
    <t>Sigor scheme</t>
  </si>
  <si>
    <t>Lelaitich/Nyakichiwa/Tolonik/Kinyana</t>
  </si>
  <si>
    <t>Oreiyet/ Tolilet/ Kipgeigei</t>
  </si>
  <si>
    <t>Tumoi/ Mismis/Kipgeigei</t>
  </si>
  <si>
    <t>Tolonik/Nyakichiwa/ Kipigeigei/ Kinyana</t>
  </si>
  <si>
    <t>Oreyet/ Mismis /Ngwonet</t>
  </si>
  <si>
    <t>Tumoi/ Tolilet/ Ngwonet</t>
  </si>
  <si>
    <t>Oreyet/ Mismis/ Tumoi/ Ngwonet</t>
  </si>
  <si>
    <t>Annex 8</t>
  </si>
  <si>
    <t>Simoti</t>
  </si>
  <si>
    <t>Villages</t>
  </si>
  <si>
    <t>Mon-Tue morning</t>
  </si>
  <si>
    <t>Kisabei, kaptegendany&amp;lebekwet</t>
  </si>
  <si>
    <t>Tue morning-Wed evening</t>
  </si>
  <si>
    <t>Koiwo, kurkuton&amp;simoti</t>
  </si>
  <si>
    <t>Thur evening- Fri evening</t>
  </si>
  <si>
    <t>Kisabei, Kaptegendany&amp;Lebekwet</t>
  </si>
  <si>
    <t xml:space="preserve">Fri evening – morning </t>
  </si>
  <si>
    <t>Koiwo, kurkuton&amp;simoti, sinendoik, &amp;chongenwo</t>
  </si>
  <si>
    <t>Rationing program 2023-24</t>
  </si>
  <si>
    <t>Rationing programe 2023-24</t>
  </si>
  <si>
    <t>Rationing program for Sotik scheme 2023-24</t>
  </si>
  <si>
    <t>Town east/ kapande</t>
  </si>
  <si>
    <t>Rationing program for Kamureito scheme 2023-24</t>
  </si>
  <si>
    <t>NDANAI scheme</t>
  </si>
  <si>
    <t>8AM-12N00N</t>
  </si>
  <si>
    <t>6AM-1PM</t>
  </si>
  <si>
    <t>KIPSONOI</t>
  </si>
  <si>
    <t>OLDLINE</t>
  </si>
  <si>
    <t>NEWLINE/KAPBANGOROR/MOSOP</t>
  </si>
  <si>
    <t>2-5PM</t>
  </si>
  <si>
    <t>LEBEKWET</t>
  </si>
  <si>
    <t>KAPMBIRA</t>
  </si>
  <si>
    <t>KAPBIRA</t>
  </si>
  <si>
    <t>EMITIOT</t>
  </si>
  <si>
    <t>2PM-5PM</t>
  </si>
  <si>
    <t>TOWN/NDANAI GIRLS</t>
  </si>
  <si>
    <t>HOSPITAL</t>
  </si>
  <si>
    <t>/TOWNSHIP</t>
  </si>
  <si>
    <t>TOWN</t>
  </si>
  <si>
    <t>KAPMOGENI</t>
  </si>
  <si>
    <t>HOSPITAL LINE</t>
  </si>
  <si>
    <t>ST.TERESA/POLYTENIC</t>
  </si>
  <si>
    <t>COOLER/NDANAI GIRLS</t>
  </si>
  <si>
    <t>POLYTENIC</t>
  </si>
  <si>
    <t xml:space="preserve"> TOWN</t>
  </si>
  <si>
    <t>GELEGELE</t>
  </si>
  <si>
    <t>8AM-3PM</t>
  </si>
  <si>
    <t>KELONGET/MOGOIWET/TOWN/KONDAMET/KWELETA</t>
  </si>
  <si>
    <t>MOGOMBET</t>
  </si>
  <si>
    <t>KAPCHELUCH</t>
  </si>
  <si>
    <t>SERGUTIET</t>
  </si>
  <si>
    <t>6AM-12 NOON</t>
  </si>
  <si>
    <t>NGAINET/BARIT/CHESWERTA</t>
  </si>
  <si>
    <t>1PM-6PM</t>
  </si>
  <si>
    <t>BONDET/KAPCHELUCH/MOGINDO</t>
  </si>
  <si>
    <t xml:space="preserve"> </t>
  </si>
  <si>
    <t>9AM-6PM</t>
  </si>
  <si>
    <t>RETURN LINE/CHORONOK/KUINET</t>
  </si>
  <si>
    <t>NYANGURONGO/CHEMOGOI</t>
  </si>
  <si>
    <t>ONGO/SACH ANGWAN</t>
  </si>
  <si>
    <t>SERGUTIET/ CHEMOGOI</t>
  </si>
  <si>
    <t>KAPKOROS/RETURN LINE</t>
  </si>
  <si>
    <t>KAPKOROS/MAASET</t>
  </si>
  <si>
    <t>NYANGURONGO/SACH ANGWAN</t>
  </si>
  <si>
    <t>MOGOMBET/KIPNGENO B/CHEMATICH/KAPSOYO/KAPSIMOTWA</t>
  </si>
  <si>
    <t>KOMA/KIPNGENO A/TOWN/KIPKEBE A$B</t>
  </si>
  <si>
    <t>TENWEK DAY/AISAIK/CHEMATICH/KIPKEBE</t>
  </si>
  <si>
    <t>KIPNGENO B/CHEMATICH</t>
  </si>
  <si>
    <t>/KIPKEBE</t>
  </si>
  <si>
    <t>CH/KAPSOIYO</t>
  </si>
  <si>
    <t>KIPNGENO A/TOWNKAPSOIYO/CHESWERTA.</t>
  </si>
  <si>
    <t>MOGOMBET/AISAK/CHEMATICH</t>
  </si>
  <si>
    <t>KOMA/KAPSOIYO/CHEBOINGONG</t>
  </si>
  <si>
    <t>/KUINET</t>
  </si>
  <si>
    <t>/RETURNLINE</t>
  </si>
  <si>
    <t>KUINET/ KIPLOKYI/KESO</t>
  </si>
  <si>
    <t>Yaganek scheme</t>
  </si>
  <si>
    <t>Longisa  scheme</t>
  </si>
  <si>
    <t>Mulot Zoned 2023-24</t>
  </si>
  <si>
    <t>CHEMANER</t>
  </si>
  <si>
    <t>TOWN CENTRE</t>
  </si>
  <si>
    <t>CHAMBORI</t>
  </si>
  <si>
    <t>KIMOGORO</t>
  </si>
  <si>
    <t>KIBUNGURU</t>
  </si>
  <si>
    <t>8AM-4PM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</si>
</sst>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(* #,##0_);_(* \(#,##0\);_(* &quot;-&quot;??_);_(@_)"/>
    <numFmt numFmtId="166" formatCode="0.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2"/>
      <color theme="1"/>
      <name val="Century Gothic"/>
      <family val="2"/>
    </font>
    <font>
      <sz val="12"/>
      <color theme="1"/>
      <name val="Century Gothic"/>
      <family val="2"/>
    </font>
    <font>
      <sz val="10"/>
      <color rgb="FF000000"/>
      <name val="Times New Roman"/>
      <family val="1"/>
    </font>
    <font>
      <sz val="12"/>
      <color rgb="FF000000"/>
      <name val="Century Gothic"/>
      <family val="2"/>
    </font>
    <font>
      <b/>
      <sz val="14"/>
      <color theme="1"/>
      <name val="Century Gothic"/>
      <family val="2"/>
    </font>
    <font>
      <b/>
      <sz val="22"/>
      <color theme="1"/>
      <name val="Century Gothic"/>
      <family val="2"/>
    </font>
    <font>
      <sz val="14"/>
      <color theme="1"/>
      <name val="Century Gothic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Arial"/>
      <family val="2"/>
    </font>
    <font>
      <b/>
      <sz val="12"/>
      <color rgb="FFFF0000"/>
      <name val="Century Gothic"/>
      <family val="2"/>
    </font>
    <font>
      <sz val="12"/>
      <color rgb="FFFF0000"/>
      <name val="Century Gothic"/>
      <family val="2"/>
    </font>
    <font>
      <b/>
      <sz val="12"/>
      <color rgb="FF000000"/>
      <name val="Century Gothic"/>
      <family val="2"/>
    </font>
    <font>
      <b/>
      <sz val="11"/>
      <color theme="1"/>
      <name val="Century Gothic"/>
      <family val="2"/>
    </font>
    <font>
      <sz val="11"/>
      <color theme="1"/>
      <name val="Century Gothic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399975585192419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7" fillId="0" borderId="0"/>
    <xf numFmtId="164" fontId="1" fillId="0" borderId="0" applyFont="0" applyFill="0" applyBorder="0" applyAlignment="0" applyProtection="0"/>
    <xf numFmtId="0" fontId="14" fillId="0" borderId="0"/>
    <xf numFmtId="164" fontId="14" fillId="0" borderId="0" applyFont="0" applyFill="0" applyBorder="0" applyAlignment="0" applyProtection="0"/>
  </cellStyleXfs>
  <cellXfs count="107">
    <xf numFmtId="0" fontId="0" fillId="0" borderId="0" xfId="0"/>
    <xf numFmtId="0" fontId="2" fillId="0" borderId="0" xfId="0" applyFont="1"/>
    <xf numFmtId="0" fontId="0" fillId="0" borderId="1" xfId="0" applyFont="1" applyFill="1" applyBorder="1"/>
    <xf numFmtId="0" fontId="0" fillId="0" borderId="0" xfId="0" applyFill="1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right" vertical="center" wrapText="1"/>
    </xf>
    <xf numFmtId="0" fontId="4" fillId="0" borderId="1" xfId="0" applyFont="1" applyBorder="1" applyAlignment="1">
      <alignment horizontal="left" vertical="center" wrapText="1"/>
    </xf>
    <xf numFmtId="3" fontId="4" fillId="0" borderId="1" xfId="0" applyNumberFormat="1" applyFont="1" applyBorder="1" applyAlignment="1">
      <alignment horizontal="right" vertical="center" wrapText="1"/>
    </xf>
    <xf numFmtId="3" fontId="3" fillId="0" borderId="1" xfId="0" applyNumberFormat="1" applyFont="1" applyBorder="1" applyAlignment="1">
      <alignment horizontal="right" vertical="center" wrapText="1"/>
    </xf>
    <xf numFmtId="3" fontId="3" fillId="0" borderId="1" xfId="0" applyNumberFormat="1" applyFont="1" applyFill="1" applyBorder="1" applyAlignment="1">
      <alignment horizontal="right" vertical="center" wrapText="1"/>
    </xf>
    <xf numFmtId="9" fontId="0" fillId="0" borderId="1" xfId="1" applyFont="1" applyBorder="1" applyAlignment="1">
      <alignment horizontal="right"/>
    </xf>
    <xf numFmtId="0" fontId="4" fillId="2" borderId="1" xfId="0" applyFont="1" applyFill="1" applyBorder="1" applyAlignment="1">
      <alignment horizontal="left" vertical="center" wrapText="1"/>
    </xf>
    <xf numFmtId="3" fontId="4" fillId="2" borderId="1" xfId="0" applyNumberFormat="1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/>
    </xf>
    <xf numFmtId="3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/>
    </xf>
    <xf numFmtId="3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9" fontId="0" fillId="0" borderId="1" xfId="1" applyFont="1" applyBorder="1"/>
    <xf numFmtId="3" fontId="0" fillId="0" borderId="0" xfId="0" applyNumberFormat="1"/>
    <xf numFmtId="0" fontId="6" fillId="0" borderId="14" xfId="0" applyFont="1" applyBorder="1"/>
    <xf numFmtId="0" fontId="6" fillId="0" borderId="15" xfId="0" applyFont="1" applyBorder="1"/>
    <xf numFmtId="0" fontId="6" fillId="0" borderId="0" xfId="0" applyFont="1"/>
    <xf numFmtId="0" fontId="6" fillId="0" borderId="17" xfId="0" applyFont="1" applyBorder="1"/>
    <xf numFmtId="0" fontId="5" fillId="0" borderId="12" xfId="0" applyFont="1" applyBorder="1"/>
    <xf numFmtId="0" fontId="5" fillId="0" borderId="1" xfId="0" applyFont="1" applyBorder="1"/>
    <xf numFmtId="0" fontId="6" fillId="0" borderId="1" xfId="0" applyFont="1" applyBorder="1"/>
    <xf numFmtId="0" fontId="6" fillId="0" borderId="13" xfId="0" applyFont="1" applyBorder="1"/>
    <xf numFmtId="0" fontId="6" fillId="0" borderId="12" xfId="0" applyFont="1" applyBorder="1"/>
    <xf numFmtId="0" fontId="5" fillId="0" borderId="12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8" fillId="4" borderId="1" xfId="0" applyFont="1" applyFill="1" applyBorder="1" applyAlignment="1">
      <alignment horizontal="center" vertical="center" wrapText="1"/>
    </xf>
    <xf numFmtId="0" fontId="8" fillId="4" borderId="0" xfId="0" applyFont="1" applyFill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4" borderId="12" xfId="0" applyFont="1" applyFill="1" applyBorder="1" applyAlignment="1">
      <alignment horizontal="left" vertical="center" wrapText="1"/>
    </xf>
    <xf numFmtId="0" fontId="8" fillId="4" borderId="1" xfId="0" applyFont="1" applyFill="1" applyBorder="1" applyAlignment="1">
      <alignment horizontal="left" vertical="center" wrapText="1"/>
    </xf>
    <xf numFmtId="0" fontId="6" fillId="0" borderId="0" xfId="0" applyFont="1" applyAlignment="1">
      <alignment vertical="center"/>
    </xf>
    <xf numFmtId="0" fontId="6" fillId="0" borderId="1" xfId="0" applyFont="1" applyBorder="1" applyAlignment="1">
      <alignment vertical="center"/>
    </xf>
    <xf numFmtId="0" fontId="5" fillId="0" borderId="12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164" fontId="5" fillId="0" borderId="1" xfId="3" applyFont="1" applyBorder="1" applyAlignment="1">
      <alignment vertical="center" wrapText="1"/>
    </xf>
    <xf numFmtId="164" fontId="5" fillId="0" borderId="13" xfId="3" applyFont="1" applyBorder="1" applyAlignment="1">
      <alignment vertical="center" wrapText="1"/>
    </xf>
    <xf numFmtId="0" fontId="6" fillId="0" borderId="0" xfId="0" applyFont="1" applyAlignment="1">
      <alignment vertical="center" wrapText="1"/>
    </xf>
    <xf numFmtId="164" fontId="6" fillId="0" borderId="1" xfId="3" applyFont="1" applyBorder="1" applyAlignment="1">
      <alignment horizontal="center" vertical="center" wrapText="1"/>
    </xf>
    <xf numFmtId="164" fontId="6" fillId="0" borderId="13" xfId="3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/>
    </xf>
    <xf numFmtId="165" fontId="6" fillId="0" borderId="1" xfId="3" applyNumberFormat="1" applyFont="1" applyBorder="1" applyAlignment="1">
      <alignment vertical="center" wrapText="1"/>
    </xf>
    <xf numFmtId="165" fontId="6" fillId="0" borderId="13" xfId="3" applyNumberFormat="1" applyFont="1" applyBorder="1" applyAlignment="1">
      <alignment vertical="center" wrapText="1"/>
    </xf>
    <xf numFmtId="0" fontId="9" fillId="0" borderId="18" xfId="0" applyFont="1" applyBorder="1" applyAlignment="1">
      <alignment horizontal="center" vertical="center"/>
    </xf>
    <xf numFmtId="0" fontId="9" fillId="0" borderId="19" xfId="0" applyFont="1" applyBorder="1" applyAlignment="1">
      <alignment vertical="center"/>
    </xf>
    <xf numFmtId="165" fontId="9" fillId="0" borderId="19" xfId="3" applyNumberFormat="1" applyFont="1" applyBorder="1" applyAlignment="1">
      <alignment vertical="center" wrapText="1"/>
    </xf>
    <xf numFmtId="164" fontId="9" fillId="0" borderId="20" xfId="3" applyFont="1" applyBorder="1" applyAlignment="1">
      <alignment vertical="center" wrapText="1"/>
    </xf>
    <xf numFmtId="0" fontId="11" fillId="0" borderId="0" xfId="0" applyFont="1"/>
    <xf numFmtId="0" fontId="8" fillId="4" borderId="12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5" fillId="0" borderId="13" xfId="0" applyFont="1" applyBorder="1"/>
    <xf numFmtId="0" fontId="15" fillId="0" borderId="12" xfId="0" applyFont="1" applyBorder="1"/>
    <xf numFmtId="0" fontId="16" fillId="0" borderId="1" xfId="0" applyFont="1" applyBorder="1"/>
    <xf numFmtId="0" fontId="16" fillId="0" borderId="13" xfId="0" applyFont="1" applyBorder="1"/>
    <xf numFmtId="0" fontId="16" fillId="0" borderId="0" xfId="0" applyFont="1"/>
    <xf numFmtId="0" fontId="18" fillId="0" borderId="1" xfId="0" applyFont="1" applyBorder="1"/>
    <xf numFmtId="0" fontId="18" fillId="0" borderId="0" xfId="0" applyFont="1"/>
    <xf numFmtId="0" fontId="19" fillId="0" borderId="1" xfId="0" applyFont="1" applyBorder="1"/>
    <xf numFmtId="0" fontId="19" fillId="0" borderId="0" xfId="0" applyFont="1"/>
    <xf numFmtId="0" fontId="5" fillId="0" borderId="0" xfId="0" applyFont="1"/>
    <xf numFmtId="0" fontId="6" fillId="0" borderId="1" xfId="0" applyFont="1" applyBorder="1" applyAlignment="1">
      <alignment wrapText="1"/>
    </xf>
    <xf numFmtId="0" fontId="6" fillId="0" borderId="24" xfId="0" applyFont="1" applyFill="1" applyBorder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/>
    </xf>
    <xf numFmtId="0" fontId="2" fillId="2" borderId="1" xfId="0" applyFont="1" applyFill="1" applyBorder="1" applyAlignment="1">
      <alignment horizontal="right" vertical="center"/>
    </xf>
    <xf numFmtId="0" fontId="3" fillId="0" borderId="1" xfId="0" applyFont="1" applyBorder="1" applyAlignment="1">
      <alignment horizontal="right" vertical="center" wrapText="1"/>
    </xf>
    <xf numFmtId="0" fontId="0" fillId="0" borderId="8" xfId="0" applyBorder="1" applyAlignment="1">
      <alignment horizontal="center"/>
    </xf>
    <xf numFmtId="0" fontId="4" fillId="0" borderId="2" xfId="0" applyFont="1" applyFill="1" applyBorder="1" applyAlignment="1">
      <alignment horizontal="right" vertical="center" wrapText="1"/>
    </xf>
    <xf numFmtId="0" fontId="4" fillId="0" borderId="9" xfId="0" applyFont="1" applyFill="1" applyBorder="1" applyAlignment="1">
      <alignment horizontal="right" vertical="center" wrapText="1"/>
    </xf>
    <xf numFmtId="0" fontId="4" fillId="0" borderId="3" xfId="0" applyFont="1" applyFill="1" applyBorder="1" applyAlignment="1">
      <alignment horizontal="right" vertical="center" wrapText="1"/>
    </xf>
    <xf numFmtId="0" fontId="0" fillId="0" borderId="2" xfId="0" applyFont="1" applyBorder="1" applyAlignment="1">
      <alignment horizontal="right"/>
    </xf>
    <xf numFmtId="0" fontId="0" fillId="0" borderId="9" xfId="0" applyFont="1" applyBorder="1" applyAlignment="1">
      <alignment horizontal="right"/>
    </xf>
    <xf numFmtId="0" fontId="0" fillId="0" borderId="3" xfId="0" applyFont="1" applyBorder="1" applyAlignment="1">
      <alignment horizontal="right"/>
    </xf>
    <xf numFmtId="0" fontId="0" fillId="0" borderId="2" xfId="0" applyBorder="1" applyAlignment="1">
      <alignment horizontal="right"/>
    </xf>
    <xf numFmtId="0" fontId="0" fillId="0" borderId="9" xfId="0" applyBorder="1" applyAlignment="1">
      <alignment horizontal="right"/>
    </xf>
    <xf numFmtId="0" fontId="0" fillId="0" borderId="3" xfId="0" applyBorder="1" applyAlignment="1">
      <alignment horizontal="right"/>
    </xf>
    <xf numFmtId="0" fontId="4" fillId="0" borderId="1" xfId="0" applyFont="1" applyFill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/>
    </xf>
    <xf numFmtId="0" fontId="8" fillId="4" borderId="12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66" fontId="6" fillId="0" borderId="1" xfId="0" applyNumberFormat="1" applyFont="1" applyBorder="1" applyAlignment="1">
      <alignment horizontal="center" vertical="center"/>
    </xf>
    <xf numFmtId="0" fontId="15" fillId="3" borderId="4" xfId="0" applyFont="1" applyFill="1" applyBorder="1" applyAlignment="1">
      <alignment horizontal="center" vertical="center" wrapText="1"/>
    </xf>
    <xf numFmtId="0" fontId="15" fillId="3" borderId="8" xfId="0" applyFont="1" applyFill="1" applyBorder="1" applyAlignment="1">
      <alignment horizontal="center" vertical="center" wrapText="1"/>
    </xf>
    <xf numFmtId="0" fontId="15" fillId="3" borderId="5" xfId="0" applyFont="1" applyFill="1" applyBorder="1" applyAlignment="1">
      <alignment horizontal="center" vertical="center" wrapText="1"/>
    </xf>
    <xf numFmtId="0" fontId="15" fillId="3" borderId="11" xfId="0" applyFont="1" applyFill="1" applyBorder="1" applyAlignment="1">
      <alignment horizontal="center" vertical="center" wrapText="1"/>
    </xf>
    <xf numFmtId="0" fontId="15" fillId="3" borderId="0" xfId="0" applyFont="1" applyFill="1" applyAlignment="1">
      <alignment horizontal="center" vertical="center" wrapText="1"/>
    </xf>
    <xf numFmtId="0" fontId="15" fillId="3" borderId="16" xfId="0" applyFont="1" applyFill="1" applyBorder="1" applyAlignment="1">
      <alignment horizontal="center" vertical="center" wrapText="1"/>
    </xf>
    <xf numFmtId="0" fontId="15" fillId="3" borderId="6" xfId="0" applyFont="1" applyFill="1" applyBorder="1" applyAlignment="1">
      <alignment horizontal="center" vertical="center" wrapText="1"/>
    </xf>
    <xf numFmtId="0" fontId="15" fillId="3" borderId="10" xfId="0" applyFont="1" applyFill="1" applyBorder="1" applyAlignment="1">
      <alignment horizontal="center" vertical="center" wrapText="1"/>
    </xf>
    <xf numFmtId="0" fontId="15" fillId="3" borderId="7" xfId="0" applyFont="1" applyFill="1" applyBorder="1" applyAlignment="1">
      <alignment horizontal="center" vertical="center" wrapText="1"/>
    </xf>
    <xf numFmtId="0" fontId="17" fillId="4" borderId="21" xfId="0" applyFont="1" applyFill="1" applyBorder="1" applyAlignment="1">
      <alignment horizontal="left" vertical="center" wrapText="1"/>
    </xf>
    <xf numFmtId="0" fontId="17" fillId="4" borderId="22" xfId="0" applyFont="1" applyFill="1" applyBorder="1" applyAlignment="1">
      <alignment horizontal="left" vertical="center" wrapText="1"/>
    </xf>
    <xf numFmtId="0" fontId="17" fillId="4" borderId="23" xfId="0" applyFont="1" applyFill="1" applyBorder="1" applyAlignment="1">
      <alignment horizontal="left" vertical="center" wrapText="1"/>
    </xf>
    <xf numFmtId="166" fontId="10" fillId="5" borderId="19" xfId="0" applyNumberFormat="1" applyFont="1" applyFill="1" applyBorder="1" applyAlignment="1">
      <alignment horizontal="center" vertical="center"/>
    </xf>
  </cellXfs>
  <cellStyles count="6">
    <cellStyle name="Comma 2" xfId="5"/>
    <cellStyle name="Comma 3" xfId="3"/>
    <cellStyle name="Normal" xfId="0" builtinId="0"/>
    <cellStyle name="Normal 2" xfId="4"/>
    <cellStyle name="Normal 3" xfId="2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17"/>
  <sheetViews>
    <sheetView topLeftCell="A4" workbookViewId="0">
      <selection activeCell="G17" sqref="G17"/>
    </sheetView>
  </sheetViews>
  <sheetFormatPr defaultRowHeight="15" x14ac:dyDescent="0.25"/>
  <cols>
    <col min="1" max="1" width="3.140625" customWidth="1"/>
    <col min="2" max="2" width="21.5703125" customWidth="1"/>
    <col min="3" max="3" width="16" customWidth="1"/>
    <col min="4" max="4" width="12.5703125" customWidth="1"/>
    <col min="5" max="5" width="9.5703125" customWidth="1"/>
    <col min="6" max="6" width="10.5703125" customWidth="1"/>
    <col min="7" max="7" width="14.5703125" customWidth="1"/>
    <col min="8" max="8" width="31.140625" customWidth="1"/>
    <col min="9" max="9" width="25.5703125" customWidth="1"/>
    <col min="10" max="10" width="9.85546875" customWidth="1"/>
    <col min="11" max="11" width="9.5703125" customWidth="1"/>
    <col min="12" max="12" width="11" customWidth="1"/>
    <col min="13" max="13" width="13.140625" customWidth="1"/>
  </cols>
  <sheetData>
    <row r="2" spans="2:13" x14ac:dyDescent="0.25">
      <c r="B2" s="1" t="s">
        <v>25</v>
      </c>
      <c r="C2" s="1"/>
      <c r="D2" s="1"/>
    </row>
    <row r="3" spans="2:13" x14ac:dyDescent="0.25">
      <c r="J3" s="89" t="s">
        <v>13</v>
      </c>
      <c r="K3" s="89"/>
      <c r="L3" s="74" t="s">
        <v>24</v>
      </c>
      <c r="M3" s="74"/>
    </row>
    <row r="4" spans="2:13" s="3" customFormat="1" ht="21.95" customHeight="1" x14ac:dyDescent="0.25">
      <c r="B4" s="2"/>
      <c r="C4" s="5" t="s">
        <v>0</v>
      </c>
      <c r="D4" s="5" t="s">
        <v>1</v>
      </c>
      <c r="E4" s="6" t="s">
        <v>11</v>
      </c>
      <c r="F4" s="14" t="s">
        <v>14</v>
      </c>
      <c r="G4" s="14" t="s">
        <v>20</v>
      </c>
      <c r="H4" s="14" t="s">
        <v>21</v>
      </c>
      <c r="I4" s="14" t="s">
        <v>2</v>
      </c>
      <c r="J4" s="15" t="s">
        <v>26</v>
      </c>
      <c r="K4" s="14" t="s">
        <v>12</v>
      </c>
      <c r="L4" s="4" t="s">
        <v>27</v>
      </c>
      <c r="M4" s="14" t="s">
        <v>15</v>
      </c>
    </row>
    <row r="5" spans="2:13" x14ac:dyDescent="0.25">
      <c r="B5" s="75" t="s">
        <v>16</v>
      </c>
      <c r="C5" s="7" t="s">
        <v>3</v>
      </c>
      <c r="D5" s="7" t="s">
        <v>4</v>
      </c>
      <c r="E5" s="8">
        <v>26000</v>
      </c>
      <c r="F5" s="16"/>
      <c r="G5" s="17">
        <v>4</v>
      </c>
      <c r="H5" s="17">
        <v>60</v>
      </c>
      <c r="I5" s="17">
        <v>433</v>
      </c>
      <c r="J5" s="18"/>
      <c r="K5" s="18"/>
      <c r="L5" s="18"/>
      <c r="M5" s="18"/>
    </row>
    <row r="6" spans="2:13" ht="30" x14ac:dyDescent="0.25">
      <c r="B6" s="75"/>
      <c r="C6" s="7" t="s">
        <v>5</v>
      </c>
      <c r="D6" s="7" t="s">
        <v>6</v>
      </c>
      <c r="E6" s="8">
        <v>29500</v>
      </c>
      <c r="F6" s="16"/>
      <c r="G6" s="17">
        <v>4</v>
      </c>
      <c r="H6" s="17">
        <v>70</v>
      </c>
      <c r="I6" s="17">
        <v>421</v>
      </c>
      <c r="J6" s="18"/>
      <c r="K6" s="18"/>
      <c r="L6" s="18"/>
      <c r="M6" s="18"/>
    </row>
    <row r="7" spans="2:13" ht="30" x14ac:dyDescent="0.25">
      <c r="B7" s="75"/>
      <c r="C7" s="7" t="s">
        <v>7</v>
      </c>
      <c r="D7" s="7" t="s">
        <v>8</v>
      </c>
      <c r="E7" s="8">
        <v>33000</v>
      </c>
      <c r="F7" s="16"/>
      <c r="G7" s="17">
        <v>4</v>
      </c>
      <c r="H7" s="17">
        <v>79</v>
      </c>
      <c r="I7" s="17">
        <v>417</v>
      </c>
      <c r="J7" s="18"/>
      <c r="K7" s="18"/>
      <c r="L7" s="18"/>
      <c r="M7" s="18"/>
    </row>
    <row r="8" spans="2:13" ht="27" customHeight="1" x14ac:dyDescent="0.25">
      <c r="B8" s="75"/>
      <c r="C8" s="7" t="s">
        <v>9</v>
      </c>
      <c r="D8" s="7" t="s">
        <v>10</v>
      </c>
      <c r="E8" s="8">
        <v>41000</v>
      </c>
      <c r="F8" s="16"/>
      <c r="G8" s="17">
        <v>5</v>
      </c>
      <c r="H8" s="17">
        <v>96</v>
      </c>
      <c r="I8" s="17">
        <v>427</v>
      </c>
      <c r="J8" s="18"/>
      <c r="K8" s="18"/>
      <c r="L8" s="18"/>
      <c r="M8" s="18"/>
    </row>
    <row r="9" spans="2:13" ht="16.5" customHeight="1" x14ac:dyDescent="0.25">
      <c r="B9" s="76" t="s">
        <v>23</v>
      </c>
      <c r="C9" s="12" t="s">
        <v>19</v>
      </c>
      <c r="D9" s="12" t="s">
        <v>17</v>
      </c>
      <c r="E9" s="13">
        <v>94508</v>
      </c>
      <c r="F9" s="19"/>
      <c r="G9" s="20"/>
      <c r="H9" s="20"/>
      <c r="I9" s="20"/>
      <c r="J9" s="21"/>
      <c r="K9" s="21"/>
      <c r="L9" s="21"/>
      <c r="M9" s="21"/>
    </row>
    <row r="10" spans="2:13" ht="20.45" customHeight="1" x14ac:dyDescent="0.25">
      <c r="B10" s="76"/>
      <c r="C10" s="12" t="s">
        <v>19</v>
      </c>
      <c r="D10" s="12" t="s">
        <v>18</v>
      </c>
      <c r="E10" s="13">
        <v>88519</v>
      </c>
      <c r="F10" s="19"/>
      <c r="G10" s="20"/>
      <c r="H10" s="20"/>
      <c r="I10" s="20"/>
      <c r="J10" s="21"/>
      <c r="K10" s="21"/>
      <c r="L10" s="21"/>
      <c r="M10" s="21"/>
    </row>
    <row r="11" spans="2:13" x14ac:dyDescent="0.25">
      <c r="B11" s="77" t="s">
        <v>22</v>
      </c>
      <c r="C11" s="77"/>
      <c r="D11" s="77"/>
      <c r="E11" s="9">
        <f>SUM(E5:E10)</f>
        <v>312527</v>
      </c>
      <c r="F11" s="22"/>
      <c r="G11" s="23">
        <v>17</v>
      </c>
      <c r="H11" s="23">
        <v>305</v>
      </c>
      <c r="I11" s="23">
        <v>424</v>
      </c>
      <c r="J11" s="24"/>
      <c r="K11" s="24"/>
      <c r="L11" s="24"/>
      <c r="M11" s="24"/>
    </row>
    <row r="12" spans="2:13" x14ac:dyDescent="0.25">
      <c r="B12" s="88" t="s">
        <v>28</v>
      </c>
      <c r="C12" s="88"/>
      <c r="D12" s="88"/>
      <c r="E12" s="10">
        <v>2600000</v>
      </c>
      <c r="F12" s="18"/>
      <c r="G12" s="18"/>
      <c r="H12" s="18"/>
      <c r="I12" s="18"/>
      <c r="J12" s="18"/>
      <c r="K12" s="18"/>
      <c r="L12" s="18"/>
      <c r="M12" s="18"/>
    </row>
    <row r="13" spans="2:13" x14ac:dyDescent="0.25">
      <c r="B13" s="79" t="s">
        <v>29</v>
      </c>
      <c r="C13" s="80"/>
      <c r="D13" s="81"/>
      <c r="E13" s="10">
        <v>845000</v>
      </c>
      <c r="F13" s="18"/>
      <c r="G13" s="18"/>
      <c r="H13" s="18"/>
      <c r="I13" s="18"/>
      <c r="J13" s="18"/>
      <c r="K13" s="18"/>
      <c r="L13" s="18"/>
      <c r="M13" s="18"/>
    </row>
    <row r="14" spans="2:13" x14ac:dyDescent="0.25">
      <c r="B14" s="82" t="s">
        <v>30</v>
      </c>
      <c r="C14" s="83"/>
      <c r="D14" s="84"/>
      <c r="E14" s="11">
        <f>E11/E12</f>
        <v>0.1202026923076923</v>
      </c>
      <c r="F14" s="18"/>
      <c r="G14" s="18"/>
      <c r="H14" s="18"/>
      <c r="I14" s="18"/>
      <c r="J14" s="18"/>
      <c r="K14" s="18"/>
      <c r="L14" s="18"/>
      <c r="M14" s="18"/>
    </row>
    <row r="15" spans="2:13" x14ac:dyDescent="0.25">
      <c r="B15" s="85" t="s">
        <v>31</v>
      </c>
      <c r="C15" s="86"/>
      <c r="D15" s="87"/>
      <c r="E15" s="25">
        <f>E11/E13</f>
        <v>0.36985443786982247</v>
      </c>
    </row>
    <row r="16" spans="2:13" x14ac:dyDescent="0.25">
      <c r="B16" s="78" t="s">
        <v>32</v>
      </c>
      <c r="C16" s="78"/>
      <c r="D16" s="78"/>
      <c r="E16" s="26">
        <v>35385</v>
      </c>
    </row>
    <row r="17" spans="7:7" x14ac:dyDescent="0.25">
      <c r="G17" s="26"/>
    </row>
  </sheetData>
  <mergeCells count="10">
    <mergeCell ref="L3:M3"/>
    <mergeCell ref="B5:B8"/>
    <mergeCell ref="B9:B10"/>
    <mergeCell ref="B11:D11"/>
    <mergeCell ref="B16:D16"/>
    <mergeCell ref="B13:D13"/>
    <mergeCell ref="B14:D14"/>
    <mergeCell ref="B15:D15"/>
    <mergeCell ref="B12:D12"/>
    <mergeCell ref="J3:K3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zoomScale="115" zoomScaleNormal="115" workbookViewId="0">
      <selection activeCell="A2" sqref="A2"/>
    </sheetView>
  </sheetViews>
  <sheetFormatPr defaultRowHeight="17.25" x14ac:dyDescent="0.3"/>
  <cols>
    <col min="1" max="1" width="31.28515625" style="29" bestFit="1" customWidth="1"/>
    <col min="2" max="2" width="56" style="29" bestFit="1" customWidth="1"/>
    <col min="3" max="16384" width="9.140625" style="29"/>
  </cols>
  <sheetData>
    <row r="1" spans="1:2" s="71" customFormat="1" ht="15" x14ac:dyDescent="0.2">
      <c r="A1" s="32" t="s">
        <v>188</v>
      </c>
      <c r="B1" s="32" t="s">
        <v>177</v>
      </c>
    </row>
    <row r="2" spans="1:2" s="71" customFormat="1" ht="15" x14ac:dyDescent="0.2">
      <c r="A2" s="32" t="s">
        <v>178</v>
      </c>
      <c r="B2" s="32"/>
    </row>
    <row r="3" spans="1:2" x14ac:dyDescent="0.3">
      <c r="A3" s="33" t="s">
        <v>76</v>
      </c>
      <c r="B3" s="33" t="s">
        <v>179</v>
      </c>
    </row>
    <row r="4" spans="1:2" x14ac:dyDescent="0.3">
      <c r="A4" s="33" t="s">
        <v>180</v>
      </c>
      <c r="B4" s="33" t="s">
        <v>181</v>
      </c>
    </row>
    <row r="5" spans="1:2" x14ac:dyDescent="0.3">
      <c r="A5" s="33" t="s">
        <v>182</v>
      </c>
      <c r="B5" s="33" t="s">
        <v>183</v>
      </c>
    </row>
    <row r="6" spans="1:2" x14ac:dyDescent="0.3">
      <c r="A6" s="33" t="s">
        <v>184</v>
      </c>
      <c r="B6" s="33" t="s">
        <v>185</v>
      </c>
    </row>
    <row r="7" spans="1:2" x14ac:dyDescent="0.3">
      <c r="A7" s="33" t="s">
        <v>186</v>
      </c>
      <c r="B7" s="33" t="s">
        <v>187</v>
      </c>
    </row>
    <row r="8" spans="1:2" x14ac:dyDescent="0.3">
      <c r="A8" s="33"/>
      <c r="B8" s="33"/>
    </row>
  </sheetData>
  <pageMargins left="0.7" right="0.7" top="0.75" bottom="0.75" header="0.3" footer="0.3"/>
  <pageSetup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zoomScale="130" zoomScaleNormal="130" workbookViewId="0">
      <selection activeCell="A5" sqref="A5"/>
    </sheetView>
  </sheetViews>
  <sheetFormatPr defaultRowHeight="15" x14ac:dyDescent="0.25"/>
  <cols>
    <col min="1" max="1" width="51.140625" bestFit="1" customWidth="1"/>
    <col min="2" max="2" width="16.5703125" bestFit="1" customWidth="1"/>
    <col min="3" max="3" width="26.5703125" bestFit="1" customWidth="1"/>
  </cols>
  <sheetData>
    <row r="1" spans="1:3" ht="15.75" x14ac:dyDescent="0.25">
      <c r="A1" s="32" t="s">
        <v>192</v>
      </c>
      <c r="B1" s="32" t="s">
        <v>156</v>
      </c>
      <c r="C1" s="32"/>
    </row>
    <row r="2" spans="1:3" ht="17.25" x14ac:dyDescent="0.3">
      <c r="A2" s="33" t="s">
        <v>76</v>
      </c>
      <c r="B2" t="s">
        <v>195</v>
      </c>
      <c r="C2" t="s">
        <v>199</v>
      </c>
    </row>
    <row r="3" spans="1:3" ht="17.25" x14ac:dyDescent="0.3">
      <c r="A3" s="33" t="s">
        <v>40</v>
      </c>
      <c r="B3" t="s">
        <v>196</v>
      </c>
    </row>
    <row r="4" spans="1:3" ht="17.25" x14ac:dyDescent="0.3">
      <c r="A4" s="33" t="s">
        <v>83</v>
      </c>
      <c r="B4" t="s">
        <v>197</v>
      </c>
      <c r="C4" t="s">
        <v>198</v>
      </c>
    </row>
    <row r="5" spans="1:3" ht="17.25" x14ac:dyDescent="0.3">
      <c r="A5" s="33" t="s">
        <v>42</v>
      </c>
      <c r="B5" t="s">
        <v>196</v>
      </c>
    </row>
    <row r="6" spans="1:3" ht="17.25" x14ac:dyDescent="0.3">
      <c r="A6" s="33" t="s">
        <v>43</v>
      </c>
      <c r="B6" t="s">
        <v>197</v>
      </c>
      <c r="C6" t="s">
        <v>198</v>
      </c>
    </row>
    <row r="7" spans="1:3" ht="17.25" x14ac:dyDescent="0.3">
      <c r="A7" s="33" t="s">
        <v>44</v>
      </c>
      <c r="B7" t="s">
        <v>196</v>
      </c>
    </row>
    <row r="8" spans="1:3" ht="17.25" x14ac:dyDescent="0.3">
      <c r="A8" s="33" t="s">
        <v>45</v>
      </c>
      <c r="B8" t="s">
        <v>196</v>
      </c>
    </row>
    <row r="9" spans="1:3" ht="17.25" x14ac:dyDescent="0.3">
      <c r="A9" s="73" t="s">
        <v>46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12" sqref="D12"/>
    </sheetView>
  </sheetViews>
  <sheetFormatPr defaultRowHeight="15" x14ac:dyDescent="0.25"/>
  <sheetData>
    <row r="1" spans="1:5" ht="15.75" x14ac:dyDescent="0.25">
      <c r="A1" s="32" t="s">
        <v>188</v>
      </c>
    </row>
    <row r="2" spans="1:5" ht="17.25" x14ac:dyDescent="0.3">
      <c r="A2" s="33" t="s">
        <v>246</v>
      </c>
    </row>
    <row r="3" spans="1:5" ht="17.25" x14ac:dyDescent="0.3">
      <c r="A3" s="33" t="s">
        <v>109</v>
      </c>
      <c r="C3" t="s">
        <v>195</v>
      </c>
      <c r="E3" t="s">
        <v>199</v>
      </c>
    </row>
    <row r="4" spans="1:5" ht="17.25" x14ac:dyDescent="0.3">
      <c r="A4" s="33" t="s">
        <v>40</v>
      </c>
      <c r="C4" t="s">
        <v>200</v>
      </c>
      <c r="E4" t="s">
        <v>201</v>
      </c>
    </row>
    <row r="5" spans="1:5" ht="17.25" x14ac:dyDescent="0.3">
      <c r="A5" s="33" t="s">
        <v>83</v>
      </c>
      <c r="C5" t="s">
        <v>202</v>
      </c>
      <c r="E5" t="s">
        <v>203</v>
      </c>
    </row>
    <row r="6" spans="1:5" ht="17.25" x14ac:dyDescent="0.3">
      <c r="A6" s="33" t="s">
        <v>42</v>
      </c>
      <c r="C6" t="s">
        <v>200</v>
      </c>
      <c r="E6" t="s">
        <v>201</v>
      </c>
    </row>
    <row r="7" spans="1:5" ht="17.25" x14ac:dyDescent="0.3">
      <c r="A7" s="33" t="s">
        <v>43</v>
      </c>
      <c r="C7" t="s">
        <v>203</v>
      </c>
      <c r="E7" t="s">
        <v>200</v>
      </c>
    </row>
    <row r="8" spans="1:5" ht="17.25" x14ac:dyDescent="0.3">
      <c r="A8" s="33" t="s">
        <v>44</v>
      </c>
      <c r="C8" t="s">
        <v>202</v>
      </c>
      <c r="E8" t="s">
        <v>203</v>
      </c>
    </row>
    <row r="9" spans="1:5" ht="17.25" x14ac:dyDescent="0.3">
      <c r="A9" s="33" t="s">
        <v>45</v>
      </c>
    </row>
    <row r="10" spans="1:5" ht="17.25" x14ac:dyDescent="0.3">
      <c r="A10" s="33" t="s">
        <v>46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F13"/>
  <sheetViews>
    <sheetView topLeftCell="A4" workbookViewId="0">
      <selection activeCell="D4" sqref="A4:D13"/>
    </sheetView>
  </sheetViews>
  <sheetFormatPr defaultRowHeight="15" x14ac:dyDescent="0.25"/>
  <sheetData>
    <row r="4" spans="1:6" ht="15.75" x14ac:dyDescent="0.25">
      <c r="A4" s="32" t="s">
        <v>188</v>
      </c>
    </row>
    <row r="5" spans="1:6" ht="17.25" x14ac:dyDescent="0.3">
      <c r="A5" s="33" t="s">
        <v>193</v>
      </c>
    </row>
    <row r="6" spans="1:6" ht="17.25" x14ac:dyDescent="0.3">
      <c r="A6" s="33" t="s">
        <v>109</v>
      </c>
      <c r="C6" t="s">
        <v>194</v>
      </c>
      <c r="F6" t="s">
        <v>204</v>
      </c>
    </row>
    <row r="7" spans="1:6" ht="17.25" x14ac:dyDescent="0.3">
      <c r="A7" s="33" t="s">
        <v>40</v>
      </c>
      <c r="C7" t="s">
        <v>206</v>
      </c>
      <c r="D7" t="s">
        <v>207</v>
      </c>
      <c r="F7" t="s">
        <v>205</v>
      </c>
    </row>
    <row r="8" spans="1:6" ht="17.25" x14ac:dyDescent="0.3">
      <c r="A8" s="33" t="s">
        <v>83</v>
      </c>
      <c r="C8" t="s">
        <v>208</v>
      </c>
      <c r="F8" t="s">
        <v>209</v>
      </c>
    </row>
    <row r="9" spans="1:6" ht="17.25" x14ac:dyDescent="0.3">
      <c r="A9" s="33" t="s">
        <v>42</v>
      </c>
      <c r="C9" t="s">
        <v>206</v>
      </c>
      <c r="D9" t="s">
        <v>207</v>
      </c>
      <c r="F9" t="s">
        <v>210</v>
      </c>
    </row>
    <row r="10" spans="1:6" ht="17.25" x14ac:dyDescent="0.3">
      <c r="A10" s="33" t="s">
        <v>43</v>
      </c>
      <c r="C10" t="s">
        <v>211</v>
      </c>
      <c r="F10" t="s">
        <v>212</v>
      </c>
    </row>
    <row r="11" spans="1:6" ht="17.25" x14ac:dyDescent="0.3">
      <c r="A11" s="33" t="s">
        <v>44</v>
      </c>
      <c r="C11" t="s">
        <v>213</v>
      </c>
      <c r="F11" t="s">
        <v>214</v>
      </c>
    </row>
    <row r="12" spans="1:6" ht="17.25" x14ac:dyDescent="0.3">
      <c r="A12" s="33" t="s">
        <v>45</v>
      </c>
      <c r="C12" t="s">
        <v>208</v>
      </c>
      <c r="F12" t="s">
        <v>210</v>
      </c>
    </row>
    <row r="13" spans="1:6" ht="17.25" x14ac:dyDescent="0.3">
      <c r="A13" s="33" t="s">
        <v>46</v>
      </c>
      <c r="C13" t="s">
        <v>213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"/>
  <sheetViews>
    <sheetView workbookViewId="0">
      <selection activeCell="H1" sqref="H1"/>
    </sheetView>
  </sheetViews>
  <sheetFormatPr defaultRowHeight="15" x14ac:dyDescent="0.25"/>
  <sheetData>
    <row r="1" spans="1:3" ht="15.75" x14ac:dyDescent="0.25">
      <c r="A1" s="32" t="s">
        <v>188</v>
      </c>
    </row>
    <row r="2" spans="1:3" ht="17.25" x14ac:dyDescent="0.3">
      <c r="A2" s="33" t="s">
        <v>215</v>
      </c>
    </row>
    <row r="3" spans="1:3" ht="17.25" x14ac:dyDescent="0.3">
      <c r="A3" s="33" t="s">
        <v>109</v>
      </c>
      <c r="B3" t="s">
        <v>216</v>
      </c>
    </row>
    <row r="4" spans="1:3" ht="17.25" x14ac:dyDescent="0.3">
      <c r="A4" s="33" t="s">
        <v>40</v>
      </c>
      <c r="C4" t="s">
        <v>217</v>
      </c>
    </row>
    <row r="5" spans="1:3" ht="17.25" x14ac:dyDescent="0.3">
      <c r="A5" s="33" t="s">
        <v>83</v>
      </c>
      <c r="C5" t="s">
        <v>217</v>
      </c>
    </row>
    <row r="6" spans="1:3" ht="17.25" x14ac:dyDescent="0.3">
      <c r="A6" s="33" t="s">
        <v>42</v>
      </c>
      <c r="C6" t="s">
        <v>217</v>
      </c>
    </row>
    <row r="7" spans="1:3" ht="17.25" x14ac:dyDescent="0.3">
      <c r="A7" s="33" t="s">
        <v>43</v>
      </c>
      <c r="C7" t="s">
        <v>217</v>
      </c>
    </row>
    <row r="8" spans="1:3" ht="17.25" x14ac:dyDescent="0.3">
      <c r="A8" s="33" t="s">
        <v>44</v>
      </c>
      <c r="C8" t="s">
        <v>217</v>
      </c>
    </row>
    <row r="9" spans="1:3" ht="17.25" x14ac:dyDescent="0.3">
      <c r="A9" s="33" t="s">
        <v>45</v>
      </c>
      <c r="C9" t="s">
        <v>217</v>
      </c>
    </row>
    <row r="10" spans="1:3" ht="17.25" x14ac:dyDescent="0.3">
      <c r="A10" s="33" t="s">
        <v>46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workbookViewId="0">
      <selection activeCell="D1" sqref="A1:D10"/>
    </sheetView>
  </sheetViews>
  <sheetFormatPr defaultRowHeight="15" x14ac:dyDescent="0.25"/>
  <sheetData>
    <row r="1" spans="1:6" ht="15.75" x14ac:dyDescent="0.25">
      <c r="A1" s="32" t="s">
        <v>188</v>
      </c>
    </row>
    <row r="2" spans="1:6" ht="17.25" x14ac:dyDescent="0.3">
      <c r="A2" s="33" t="s">
        <v>218</v>
      </c>
    </row>
    <row r="3" spans="1:6" ht="17.25" x14ac:dyDescent="0.3">
      <c r="A3" s="33" t="s">
        <v>109</v>
      </c>
      <c r="C3" t="s">
        <v>225</v>
      </c>
    </row>
    <row r="4" spans="1:6" ht="17.25" x14ac:dyDescent="0.3">
      <c r="A4" s="33" t="s">
        <v>40</v>
      </c>
      <c r="C4" t="s">
        <v>234</v>
      </c>
    </row>
    <row r="5" spans="1:6" ht="17.25" x14ac:dyDescent="0.3">
      <c r="A5" s="33" t="s">
        <v>83</v>
      </c>
      <c r="C5" t="s">
        <v>235</v>
      </c>
    </row>
    <row r="6" spans="1:6" ht="17.25" x14ac:dyDescent="0.3">
      <c r="A6" s="33" t="s">
        <v>42</v>
      </c>
      <c r="C6" t="s">
        <v>236</v>
      </c>
      <c r="F6" t="s">
        <v>239</v>
      </c>
    </row>
    <row r="7" spans="1:6" ht="17.25" x14ac:dyDescent="0.3">
      <c r="A7" s="33" t="s">
        <v>43</v>
      </c>
      <c r="C7" t="s">
        <v>237</v>
      </c>
      <c r="E7" t="s">
        <v>238</v>
      </c>
    </row>
    <row r="8" spans="1:6" ht="17.25" x14ac:dyDescent="0.3">
      <c r="A8" s="33" t="s">
        <v>44</v>
      </c>
      <c r="C8" t="s">
        <v>240</v>
      </c>
    </row>
    <row r="9" spans="1:6" ht="17.25" x14ac:dyDescent="0.3">
      <c r="A9" s="33" t="s">
        <v>45</v>
      </c>
      <c r="C9" t="s">
        <v>241</v>
      </c>
    </row>
    <row r="10" spans="1:6" ht="17.25" x14ac:dyDescent="0.3">
      <c r="A10" s="33" t="s">
        <v>46</v>
      </c>
      <c r="C10" t="s">
        <v>242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1" sqref="D1"/>
    </sheetView>
  </sheetViews>
  <sheetFormatPr defaultRowHeight="15" x14ac:dyDescent="0.25"/>
  <sheetData>
    <row r="1" spans="1:5" ht="15.75" x14ac:dyDescent="0.25">
      <c r="A1" s="32" t="s">
        <v>188</v>
      </c>
    </row>
    <row r="2" spans="1:5" ht="17.25" x14ac:dyDescent="0.3">
      <c r="A2" s="33" t="s">
        <v>220</v>
      </c>
    </row>
    <row r="3" spans="1:5" ht="17.25" x14ac:dyDescent="0.3">
      <c r="A3" s="33" t="s">
        <v>109</v>
      </c>
      <c r="C3" t="s">
        <v>226</v>
      </c>
    </row>
    <row r="4" spans="1:5" ht="17.25" x14ac:dyDescent="0.3">
      <c r="A4" s="33" t="s">
        <v>40</v>
      </c>
      <c r="C4" t="s">
        <v>227</v>
      </c>
    </row>
    <row r="5" spans="1:5" ht="17.25" x14ac:dyDescent="0.3">
      <c r="A5" s="33" t="s">
        <v>83</v>
      </c>
      <c r="C5" t="s">
        <v>228</v>
      </c>
      <c r="D5" t="s">
        <v>229</v>
      </c>
    </row>
    <row r="6" spans="1:5" ht="17.25" x14ac:dyDescent="0.3">
      <c r="A6" s="33" t="s">
        <v>42</v>
      </c>
      <c r="C6" t="s">
        <v>230</v>
      </c>
      <c r="E6" t="s">
        <v>243</v>
      </c>
    </row>
    <row r="7" spans="1:5" ht="17.25" x14ac:dyDescent="0.3">
      <c r="A7" s="33" t="s">
        <v>43</v>
      </c>
      <c r="C7" t="s">
        <v>231</v>
      </c>
      <c r="E7" t="s">
        <v>243</v>
      </c>
    </row>
    <row r="8" spans="1:5" ht="17.25" x14ac:dyDescent="0.3">
      <c r="A8" s="33" t="s">
        <v>44</v>
      </c>
      <c r="C8" t="s">
        <v>232</v>
      </c>
      <c r="E8" t="s">
        <v>244</v>
      </c>
    </row>
    <row r="9" spans="1:5" ht="17.25" x14ac:dyDescent="0.3">
      <c r="A9" s="33" t="s">
        <v>45</v>
      </c>
      <c r="C9" t="s">
        <v>233</v>
      </c>
    </row>
    <row r="10" spans="1:5" ht="17.25" x14ac:dyDescent="0.3">
      <c r="A10" s="33" t="s">
        <v>46</v>
      </c>
      <c r="C10" t="s">
        <v>245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topLeftCell="E9" zoomScaleNormal="100" workbookViewId="0">
      <selection activeCell="X32" sqref="X32"/>
    </sheetView>
  </sheetViews>
  <sheetFormatPr defaultRowHeight="15" x14ac:dyDescent="0.25"/>
  <sheetData>
    <row r="1" spans="1:7" ht="15.75" x14ac:dyDescent="0.25">
      <c r="A1" s="32" t="s">
        <v>188</v>
      </c>
    </row>
    <row r="2" spans="1:7" ht="17.25" x14ac:dyDescent="0.3">
      <c r="A2" s="33" t="s">
        <v>219</v>
      </c>
    </row>
    <row r="3" spans="1:7" ht="17.25" x14ac:dyDescent="0.3">
      <c r="A3" s="33" t="s">
        <v>109</v>
      </c>
      <c r="C3" t="s">
        <v>221</v>
      </c>
      <c r="G3" t="s">
        <v>223</v>
      </c>
    </row>
    <row r="4" spans="1:7" ht="17.25" x14ac:dyDescent="0.3">
      <c r="A4" s="33" t="s">
        <v>40</v>
      </c>
      <c r="C4" t="s">
        <v>222</v>
      </c>
      <c r="G4" t="s">
        <v>224</v>
      </c>
    </row>
    <row r="5" spans="1:7" ht="17.25" x14ac:dyDescent="0.3">
      <c r="A5" s="33" t="s">
        <v>83</v>
      </c>
      <c r="C5" t="s">
        <v>222</v>
      </c>
      <c r="G5" t="s">
        <v>224</v>
      </c>
    </row>
    <row r="6" spans="1:7" ht="17.25" x14ac:dyDescent="0.3">
      <c r="A6" s="33" t="s">
        <v>42</v>
      </c>
      <c r="C6" t="s">
        <v>222</v>
      </c>
      <c r="G6" t="s">
        <v>224</v>
      </c>
    </row>
    <row r="7" spans="1:7" ht="17.25" x14ac:dyDescent="0.3">
      <c r="A7" s="33" t="s">
        <v>43</v>
      </c>
      <c r="C7" t="s">
        <v>222</v>
      </c>
      <c r="G7" t="s">
        <v>224</v>
      </c>
    </row>
    <row r="8" spans="1:7" ht="17.25" x14ac:dyDescent="0.3">
      <c r="A8" s="33" t="s">
        <v>44</v>
      </c>
      <c r="C8" t="s">
        <v>222</v>
      </c>
      <c r="G8" t="s">
        <v>224</v>
      </c>
    </row>
    <row r="9" spans="1:7" ht="17.25" x14ac:dyDescent="0.3">
      <c r="A9" s="33" t="s">
        <v>45</v>
      </c>
      <c r="C9" t="s">
        <v>222</v>
      </c>
      <c r="G9" t="s">
        <v>224</v>
      </c>
    </row>
    <row r="10" spans="1:7" ht="17.25" x14ac:dyDescent="0.3">
      <c r="A10" s="33" t="s">
        <v>46</v>
      </c>
      <c r="C10" t="s">
        <v>222</v>
      </c>
      <c r="G10" t="s">
        <v>224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"/>
  <sheetViews>
    <sheetView tabSelected="1" workbookViewId="0">
      <selection activeCell="E6" sqref="E6"/>
    </sheetView>
  </sheetViews>
  <sheetFormatPr defaultRowHeight="15" x14ac:dyDescent="0.25"/>
  <sheetData>
    <row r="1" spans="1:3" ht="15.75" x14ac:dyDescent="0.25">
      <c r="A1" s="32" t="s">
        <v>188</v>
      </c>
    </row>
    <row r="2" spans="1:3" ht="17.25" x14ac:dyDescent="0.3">
      <c r="A2" s="33" t="s">
        <v>249</v>
      </c>
    </row>
    <row r="3" spans="1:3" ht="17.25" x14ac:dyDescent="0.3">
      <c r="A3" s="33" t="s">
        <v>109</v>
      </c>
      <c r="C3" t="s">
        <v>254</v>
      </c>
    </row>
    <row r="4" spans="1:3" ht="17.25" x14ac:dyDescent="0.3">
      <c r="A4" s="33" t="s">
        <v>40</v>
      </c>
      <c r="C4" t="s">
        <v>250</v>
      </c>
    </row>
    <row r="5" spans="1:3" ht="17.25" x14ac:dyDescent="0.3">
      <c r="A5" s="33" t="s">
        <v>83</v>
      </c>
      <c r="C5" t="s">
        <v>251</v>
      </c>
    </row>
    <row r="6" spans="1:3" ht="17.25" x14ac:dyDescent="0.3">
      <c r="A6" s="33" t="s">
        <v>42</v>
      </c>
      <c r="C6" t="s">
        <v>252</v>
      </c>
    </row>
    <row r="7" spans="1:3" ht="17.25" x14ac:dyDescent="0.3">
      <c r="A7" s="33" t="s">
        <v>43</v>
      </c>
      <c r="C7" t="s">
        <v>253</v>
      </c>
    </row>
    <row r="8" spans="1:3" ht="17.25" x14ac:dyDescent="0.3">
      <c r="A8" s="33" t="s">
        <v>44</v>
      </c>
      <c r="C8" t="s">
        <v>250</v>
      </c>
    </row>
    <row r="9" spans="1:3" ht="17.25" x14ac:dyDescent="0.3">
      <c r="A9" s="33" t="s">
        <v>45</v>
      </c>
      <c r="C9" t="s">
        <v>251</v>
      </c>
    </row>
    <row r="10" spans="1:3" ht="17.25" x14ac:dyDescent="0.3">
      <c r="A10" s="33" t="s">
        <v>46</v>
      </c>
      <c r="C10" t="s">
        <v>250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J33"/>
  <sheetViews>
    <sheetView topLeftCell="A11" zoomScaleNormal="100" zoomScaleSheetLayoutView="140" workbookViewId="0">
      <selection activeCell="C8" sqref="C8:F16"/>
    </sheetView>
  </sheetViews>
  <sheetFormatPr defaultColWidth="9.140625" defaultRowHeight="17.25" x14ac:dyDescent="0.3"/>
  <cols>
    <col min="1" max="1" width="3.140625" style="29" customWidth="1"/>
    <col min="2" max="2" width="30" style="29" bestFit="1" customWidth="1"/>
    <col min="3" max="3" width="49.5703125" style="29" bestFit="1" customWidth="1"/>
    <col min="4" max="4" width="15.28515625" style="29" customWidth="1"/>
    <col min="5" max="5" width="14.140625" style="29" customWidth="1"/>
    <col min="6" max="6" width="22.140625" style="29" bestFit="1" customWidth="1"/>
    <col min="7" max="7" width="37.42578125" style="29" customWidth="1"/>
    <col min="8" max="8" width="21.7109375" style="29" customWidth="1"/>
    <col min="9" max="9" width="9.140625" style="29"/>
    <col min="10" max="10" width="68.85546875" style="29" customWidth="1"/>
    <col min="11" max="16384" width="9.140625" style="29"/>
  </cols>
  <sheetData>
    <row r="1" spans="2:10" ht="18" thickBot="1" x14ac:dyDescent="0.35"/>
    <row r="2" spans="2:10" x14ac:dyDescent="0.3">
      <c r="B2" s="30"/>
      <c r="C2" s="27"/>
      <c r="D2" s="27"/>
      <c r="E2" s="27"/>
      <c r="F2" s="27"/>
      <c r="G2" s="28"/>
    </row>
    <row r="3" spans="2:10" x14ac:dyDescent="0.3">
      <c r="B3" s="31" t="s">
        <v>33</v>
      </c>
      <c r="C3" s="32" t="s">
        <v>57</v>
      </c>
      <c r="D3" s="33"/>
      <c r="E3" s="33"/>
      <c r="F3" s="33"/>
      <c r="G3" s="34"/>
    </row>
    <row r="4" spans="2:10" x14ac:dyDescent="0.3">
      <c r="B4" s="31" t="s">
        <v>34</v>
      </c>
      <c r="C4" s="33" t="s">
        <v>58</v>
      </c>
      <c r="D4" s="33"/>
      <c r="E4" s="33"/>
      <c r="F4" s="33"/>
      <c r="G4" s="34"/>
    </row>
    <row r="5" spans="2:10" x14ac:dyDescent="0.3">
      <c r="B5" s="35"/>
      <c r="C5" s="32" t="s">
        <v>35</v>
      </c>
      <c r="D5" s="33"/>
      <c r="E5" s="33"/>
      <c r="F5" s="33"/>
      <c r="G5" s="62" t="s">
        <v>59</v>
      </c>
    </row>
    <row r="6" spans="2:10" s="66" customFormat="1" x14ac:dyDescent="0.3">
      <c r="B6" s="63" t="s">
        <v>60</v>
      </c>
      <c r="C6" s="64"/>
      <c r="D6" s="64"/>
      <c r="E6" s="64"/>
      <c r="F6" s="64"/>
      <c r="G6" s="65"/>
    </row>
    <row r="7" spans="2:10" ht="15.6" customHeight="1" x14ac:dyDescent="0.3">
      <c r="B7" s="36" t="s">
        <v>36</v>
      </c>
      <c r="C7" s="37" t="s">
        <v>37</v>
      </c>
      <c r="D7" s="37" t="s">
        <v>38</v>
      </c>
      <c r="E7" s="37"/>
      <c r="F7" s="37" t="s">
        <v>39</v>
      </c>
      <c r="G7" s="34"/>
    </row>
    <row r="8" spans="2:10" x14ac:dyDescent="0.3">
      <c r="B8" s="90" t="s">
        <v>40</v>
      </c>
      <c r="C8" s="94" t="s">
        <v>61</v>
      </c>
      <c r="D8" s="95"/>
      <c r="E8" s="95"/>
      <c r="F8" s="96"/>
      <c r="G8" s="103" t="s">
        <v>62</v>
      </c>
      <c r="J8" s="39"/>
    </row>
    <row r="9" spans="2:10" x14ac:dyDescent="0.3">
      <c r="B9" s="90"/>
      <c r="C9" s="97"/>
      <c r="D9" s="98"/>
      <c r="E9" s="98"/>
      <c r="F9" s="99"/>
      <c r="G9" s="104"/>
      <c r="J9" s="39"/>
    </row>
    <row r="10" spans="2:10" x14ac:dyDescent="0.3">
      <c r="B10" s="90" t="s">
        <v>41</v>
      </c>
      <c r="C10" s="97"/>
      <c r="D10" s="98"/>
      <c r="E10" s="98"/>
      <c r="F10" s="99"/>
      <c r="G10" s="104"/>
      <c r="J10" s="39"/>
    </row>
    <row r="11" spans="2:10" x14ac:dyDescent="0.3">
      <c r="B11" s="90"/>
      <c r="C11" s="97"/>
      <c r="D11" s="98"/>
      <c r="E11" s="98"/>
      <c r="F11" s="99"/>
      <c r="G11" s="104"/>
      <c r="J11" s="39"/>
    </row>
    <row r="12" spans="2:10" x14ac:dyDescent="0.3">
      <c r="B12" s="60" t="s">
        <v>42</v>
      </c>
      <c r="C12" s="97"/>
      <c r="D12" s="98"/>
      <c r="E12" s="98"/>
      <c r="F12" s="99"/>
      <c r="G12" s="104"/>
      <c r="J12" s="39"/>
    </row>
    <row r="13" spans="2:10" x14ac:dyDescent="0.3">
      <c r="B13" s="60" t="s">
        <v>43</v>
      </c>
      <c r="C13" s="97"/>
      <c r="D13" s="98"/>
      <c r="E13" s="98"/>
      <c r="F13" s="99"/>
      <c r="G13" s="104"/>
      <c r="J13" s="39"/>
    </row>
    <row r="14" spans="2:10" x14ac:dyDescent="0.3">
      <c r="B14" s="60" t="s">
        <v>44</v>
      </c>
      <c r="C14" s="97"/>
      <c r="D14" s="98"/>
      <c r="E14" s="98"/>
      <c r="F14" s="99"/>
      <c r="G14" s="104"/>
      <c r="J14" s="39"/>
    </row>
    <row r="15" spans="2:10" x14ac:dyDescent="0.3">
      <c r="B15" s="40" t="s">
        <v>45</v>
      </c>
      <c r="C15" s="97"/>
      <c r="D15" s="98"/>
      <c r="E15" s="98"/>
      <c r="F15" s="99"/>
      <c r="G15" s="104"/>
      <c r="J15" s="39"/>
    </row>
    <row r="16" spans="2:10" x14ac:dyDescent="0.3">
      <c r="B16" s="60" t="s">
        <v>46</v>
      </c>
      <c r="C16" s="100"/>
      <c r="D16" s="101"/>
      <c r="E16" s="101"/>
      <c r="F16" s="102"/>
      <c r="G16" s="105"/>
      <c r="J16" s="39"/>
    </row>
    <row r="17" spans="2:7" s="43" customFormat="1" x14ac:dyDescent="0.3">
      <c r="B17" s="41"/>
      <c r="C17" s="42"/>
      <c r="D17" s="38"/>
      <c r="E17" s="38"/>
      <c r="F17" s="38"/>
      <c r="G17" s="34"/>
    </row>
    <row r="18" spans="2:7" s="43" customFormat="1" x14ac:dyDescent="0.3">
      <c r="B18" s="31" t="s">
        <v>47</v>
      </c>
      <c r="C18" s="44"/>
      <c r="D18" s="44"/>
      <c r="E18" s="32"/>
      <c r="F18" s="33"/>
      <c r="G18" s="34"/>
    </row>
    <row r="19" spans="2:7" s="49" customFormat="1" ht="45" x14ac:dyDescent="0.25">
      <c r="B19" s="45" t="s">
        <v>48</v>
      </c>
      <c r="C19" s="46" t="s">
        <v>49</v>
      </c>
      <c r="D19" s="91" t="s">
        <v>50</v>
      </c>
      <c r="E19" s="91"/>
      <c r="F19" s="47" t="s">
        <v>51</v>
      </c>
      <c r="G19" s="48" t="s">
        <v>52</v>
      </c>
    </row>
    <row r="20" spans="2:7" s="43" customFormat="1" x14ac:dyDescent="0.25">
      <c r="B20" s="36"/>
      <c r="C20" s="37"/>
      <c r="D20" s="92" t="s">
        <v>53</v>
      </c>
      <c r="E20" s="92"/>
      <c r="F20" s="50" t="s">
        <v>54</v>
      </c>
      <c r="G20" s="51" t="s">
        <v>55</v>
      </c>
    </row>
    <row r="21" spans="2:7" s="43" customFormat="1" x14ac:dyDescent="0.25">
      <c r="B21" s="52" t="s">
        <v>63</v>
      </c>
      <c r="C21" s="61">
        <v>56</v>
      </c>
      <c r="D21" s="93">
        <f>C21/7</f>
        <v>8</v>
      </c>
      <c r="E21" s="93"/>
      <c r="F21" s="53">
        <v>2650</v>
      </c>
      <c r="G21" s="54">
        <f>F21*D21</f>
        <v>21200</v>
      </c>
    </row>
    <row r="22" spans="2:7" s="43" customFormat="1" x14ac:dyDescent="0.25">
      <c r="B22" s="52" t="s">
        <v>64</v>
      </c>
      <c r="C22" s="61">
        <v>56</v>
      </c>
      <c r="D22" s="93">
        <f t="shared" ref="D22:D31" si="0">C22/7</f>
        <v>8</v>
      </c>
      <c r="E22" s="93"/>
      <c r="F22" s="53">
        <v>800</v>
      </c>
      <c r="G22" s="54">
        <f t="shared" ref="G22:G31" si="1">F22*D22</f>
        <v>6400</v>
      </c>
    </row>
    <row r="23" spans="2:7" s="43" customFormat="1" x14ac:dyDescent="0.25">
      <c r="B23" s="52" t="s">
        <v>65</v>
      </c>
      <c r="C23" s="61">
        <v>84</v>
      </c>
      <c r="D23" s="93">
        <f t="shared" si="0"/>
        <v>12</v>
      </c>
      <c r="E23" s="93"/>
      <c r="F23" s="53">
        <v>200</v>
      </c>
      <c r="G23" s="54">
        <f t="shared" si="1"/>
        <v>2400</v>
      </c>
    </row>
    <row r="24" spans="2:7" s="43" customFormat="1" x14ac:dyDescent="0.25">
      <c r="B24" s="52" t="s">
        <v>66</v>
      </c>
      <c r="C24" s="61">
        <v>70</v>
      </c>
      <c r="D24" s="93">
        <f t="shared" si="0"/>
        <v>10</v>
      </c>
      <c r="E24" s="93"/>
      <c r="F24" s="53">
        <v>50</v>
      </c>
      <c r="G24" s="54">
        <f t="shared" si="1"/>
        <v>500</v>
      </c>
    </row>
    <row r="25" spans="2:7" s="43" customFormat="1" x14ac:dyDescent="0.25">
      <c r="B25" s="52" t="s">
        <v>67</v>
      </c>
      <c r="C25" s="61">
        <v>70</v>
      </c>
      <c r="D25" s="93">
        <f t="shared" si="0"/>
        <v>10</v>
      </c>
      <c r="E25" s="93"/>
      <c r="F25" s="53">
        <v>600</v>
      </c>
      <c r="G25" s="54">
        <f t="shared" si="1"/>
        <v>6000</v>
      </c>
    </row>
    <row r="26" spans="2:7" s="43" customFormat="1" x14ac:dyDescent="0.25">
      <c r="B26" s="52" t="s">
        <v>68</v>
      </c>
      <c r="C26" s="61">
        <v>98</v>
      </c>
      <c r="D26" s="93">
        <f t="shared" si="0"/>
        <v>14</v>
      </c>
      <c r="E26" s="93"/>
      <c r="F26" s="53">
        <v>1300</v>
      </c>
      <c r="G26" s="54">
        <f t="shared" si="1"/>
        <v>18200</v>
      </c>
    </row>
    <row r="27" spans="2:7" s="43" customFormat="1" x14ac:dyDescent="0.25">
      <c r="B27" s="52" t="s">
        <v>69</v>
      </c>
      <c r="C27" s="61">
        <v>42</v>
      </c>
      <c r="D27" s="93">
        <f t="shared" si="0"/>
        <v>6</v>
      </c>
      <c r="E27" s="93"/>
      <c r="F27" s="53">
        <v>800</v>
      </c>
      <c r="G27" s="54">
        <f t="shared" si="1"/>
        <v>4800</v>
      </c>
    </row>
    <row r="28" spans="2:7" s="43" customFormat="1" x14ac:dyDescent="0.25">
      <c r="B28" s="52" t="s">
        <v>70</v>
      </c>
      <c r="C28" s="61">
        <v>70</v>
      </c>
      <c r="D28" s="93">
        <f t="shared" si="0"/>
        <v>10</v>
      </c>
      <c r="E28" s="93"/>
      <c r="F28" s="53">
        <v>2500</v>
      </c>
      <c r="G28" s="54">
        <f t="shared" si="1"/>
        <v>25000</v>
      </c>
    </row>
    <row r="29" spans="2:7" s="43" customFormat="1" x14ac:dyDescent="0.25">
      <c r="B29" s="52" t="s">
        <v>71</v>
      </c>
      <c r="C29" s="61">
        <v>84</v>
      </c>
      <c r="D29" s="93">
        <f t="shared" si="0"/>
        <v>12</v>
      </c>
      <c r="E29" s="93"/>
      <c r="F29" s="53">
        <v>34</v>
      </c>
      <c r="G29" s="54">
        <f t="shared" si="1"/>
        <v>408</v>
      </c>
    </row>
    <row r="30" spans="2:7" s="43" customFormat="1" x14ac:dyDescent="0.25">
      <c r="B30" s="52" t="s">
        <v>72</v>
      </c>
      <c r="C30" s="61">
        <v>84</v>
      </c>
      <c r="D30" s="93">
        <f t="shared" si="0"/>
        <v>12</v>
      </c>
      <c r="E30" s="93"/>
      <c r="F30" s="53">
        <v>345</v>
      </c>
      <c r="G30" s="54">
        <f t="shared" si="1"/>
        <v>4140</v>
      </c>
    </row>
    <row r="31" spans="2:7" s="43" customFormat="1" x14ac:dyDescent="0.25">
      <c r="B31" s="52" t="s">
        <v>73</v>
      </c>
      <c r="C31" s="61">
        <v>168</v>
      </c>
      <c r="D31" s="93">
        <f t="shared" si="0"/>
        <v>24</v>
      </c>
      <c r="E31" s="93"/>
      <c r="F31" s="53">
        <v>3567</v>
      </c>
      <c r="G31" s="54">
        <f t="shared" si="1"/>
        <v>85608</v>
      </c>
    </row>
    <row r="32" spans="2:7" s="59" customFormat="1" ht="38.450000000000003" customHeight="1" thickBot="1" x14ac:dyDescent="0.3">
      <c r="B32" s="55" t="s">
        <v>56</v>
      </c>
      <c r="C32" s="56"/>
      <c r="D32" s="106">
        <f>G32/F32</f>
        <v>13.596138875914681</v>
      </c>
      <c r="E32" s="106"/>
      <c r="F32" s="57">
        <f>SUM(F21:F31)</f>
        <v>12846</v>
      </c>
      <c r="G32" s="58">
        <f>SUM(G21:G31)</f>
        <v>174656</v>
      </c>
    </row>
    <row r="33" spans="2:6" x14ac:dyDescent="0.3">
      <c r="B33" s="43"/>
      <c r="C33" s="43"/>
      <c r="D33" s="43"/>
      <c r="E33" s="43"/>
      <c r="F33" s="43"/>
    </row>
  </sheetData>
  <mergeCells count="18">
    <mergeCell ref="G8:G16"/>
    <mergeCell ref="D29:E29"/>
    <mergeCell ref="D30:E30"/>
    <mergeCell ref="D31:E31"/>
    <mergeCell ref="D32:E32"/>
    <mergeCell ref="D28:E28"/>
    <mergeCell ref="D22:E22"/>
    <mergeCell ref="D23:E23"/>
    <mergeCell ref="D24:E24"/>
    <mergeCell ref="D25:E25"/>
    <mergeCell ref="D26:E26"/>
    <mergeCell ref="D27:E27"/>
    <mergeCell ref="B8:B9"/>
    <mergeCell ref="B10:B11"/>
    <mergeCell ref="D19:E19"/>
    <mergeCell ref="D20:E20"/>
    <mergeCell ref="D21:E21"/>
    <mergeCell ref="C8:F16"/>
  </mergeCells>
  <pageMargins left="0.7" right="0.7" top="0.75" bottom="0.75" header="0.3" footer="0.3"/>
  <pageSetup scale="70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/>
  </sheetViews>
  <sheetFormatPr defaultRowHeight="16.5" x14ac:dyDescent="0.3"/>
  <cols>
    <col min="1" max="1" width="22.42578125" style="70" bestFit="1" customWidth="1"/>
    <col min="2" max="2" width="32" style="70" customWidth="1"/>
    <col min="3" max="3" width="23.5703125" style="70" bestFit="1" customWidth="1"/>
    <col min="4" max="4" width="14.140625" style="70" bestFit="1" customWidth="1"/>
    <col min="5" max="16384" width="9.140625" style="70"/>
  </cols>
  <sheetData>
    <row r="1" spans="1:4" s="68" customFormat="1" ht="14.25" x14ac:dyDescent="0.2">
      <c r="A1" s="67" t="s">
        <v>189</v>
      </c>
      <c r="B1" s="67" t="s">
        <v>74</v>
      </c>
      <c r="C1" s="67"/>
      <c r="D1" s="67"/>
    </row>
    <row r="2" spans="1:4" s="68" customFormat="1" ht="14.25" x14ac:dyDescent="0.2">
      <c r="A2" s="67" t="s">
        <v>75</v>
      </c>
      <c r="B2" s="67"/>
      <c r="C2" s="67"/>
      <c r="D2" s="67"/>
    </row>
    <row r="3" spans="1:4" s="68" customFormat="1" ht="14.25" x14ac:dyDescent="0.2">
      <c r="A3" s="67" t="s">
        <v>76</v>
      </c>
      <c r="B3" s="67" t="s">
        <v>77</v>
      </c>
      <c r="C3" s="67" t="s">
        <v>78</v>
      </c>
      <c r="D3" s="67" t="s">
        <v>79</v>
      </c>
    </row>
    <row r="4" spans="1:4" x14ac:dyDescent="0.3">
      <c r="A4" s="69" t="s">
        <v>40</v>
      </c>
      <c r="B4" s="69" t="s">
        <v>80</v>
      </c>
      <c r="C4" s="69" t="s">
        <v>81</v>
      </c>
      <c r="D4" s="69" t="s">
        <v>82</v>
      </c>
    </row>
    <row r="5" spans="1:4" x14ac:dyDescent="0.3">
      <c r="A5" s="69" t="s">
        <v>83</v>
      </c>
      <c r="B5" s="69" t="s">
        <v>84</v>
      </c>
      <c r="C5" s="69" t="s">
        <v>85</v>
      </c>
      <c r="D5" s="69" t="s">
        <v>86</v>
      </c>
    </row>
    <row r="6" spans="1:4" x14ac:dyDescent="0.3">
      <c r="A6" s="69"/>
      <c r="B6" s="69"/>
      <c r="C6" s="69" t="s">
        <v>87</v>
      </c>
      <c r="D6" s="69" t="s">
        <v>88</v>
      </c>
    </row>
    <row r="7" spans="1:4" x14ac:dyDescent="0.3">
      <c r="A7" s="69" t="s">
        <v>42</v>
      </c>
      <c r="B7" s="69" t="s">
        <v>89</v>
      </c>
      <c r="C7" s="69" t="s">
        <v>90</v>
      </c>
      <c r="D7" s="69" t="s">
        <v>91</v>
      </c>
    </row>
    <row r="8" spans="1:4" x14ac:dyDescent="0.3">
      <c r="A8" s="69"/>
      <c r="B8" s="69"/>
      <c r="C8" s="69" t="s">
        <v>87</v>
      </c>
      <c r="D8" s="69"/>
    </row>
    <row r="9" spans="1:4" x14ac:dyDescent="0.3">
      <c r="A9" s="69" t="s">
        <v>43</v>
      </c>
      <c r="B9" s="69" t="s">
        <v>92</v>
      </c>
      <c r="C9" s="69" t="s">
        <v>93</v>
      </c>
      <c r="D9" s="69" t="s">
        <v>94</v>
      </c>
    </row>
    <row r="10" spans="1:4" x14ac:dyDescent="0.3">
      <c r="A10" s="69" t="s">
        <v>44</v>
      </c>
      <c r="B10" s="69" t="s">
        <v>95</v>
      </c>
      <c r="C10" s="69" t="s">
        <v>96</v>
      </c>
      <c r="D10" s="69" t="s">
        <v>97</v>
      </c>
    </row>
    <row r="11" spans="1:4" x14ac:dyDescent="0.3">
      <c r="A11" s="69"/>
      <c r="B11" s="69" t="s">
        <v>98</v>
      </c>
      <c r="C11" s="69"/>
      <c r="D11" s="69"/>
    </row>
    <row r="12" spans="1:4" x14ac:dyDescent="0.3">
      <c r="A12" s="69" t="s">
        <v>45</v>
      </c>
      <c r="B12" s="69" t="s">
        <v>91</v>
      </c>
      <c r="C12" s="69" t="s">
        <v>99</v>
      </c>
      <c r="D12" s="69" t="s">
        <v>88</v>
      </c>
    </row>
    <row r="13" spans="1:4" x14ac:dyDescent="0.3">
      <c r="A13" s="69"/>
      <c r="B13" s="69" t="s">
        <v>100</v>
      </c>
      <c r="C13" s="69" t="s">
        <v>101</v>
      </c>
      <c r="D13" s="69"/>
    </row>
    <row r="14" spans="1:4" x14ac:dyDescent="0.3">
      <c r="A14" s="69" t="s">
        <v>46</v>
      </c>
      <c r="B14" s="69" t="s">
        <v>102</v>
      </c>
      <c r="C14" s="69" t="s">
        <v>103</v>
      </c>
      <c r="D14" s="69" t="s">
        <v>104</v>
      </c>
    </row>
    <row r="15" spans="1:4" x14ac:dyDescent="0.3">
      <c r="A15" s="69"/>
      <c r="B15" s="69"/>
      <c r="C15" s="69" t="s">
        <v>87</v>
      </c>
      <c r="D15" s="69" t="s">
        <v>105</v>
      </c>
    </row>
  </sheetData>
  <pageMargins left="0.7" right="0.7" top="0.75" bottom="0.75" header="0.3" footer="0.3"/>
  <pageSetup scale="95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"/>
  <sheetViews>
    <sheetView workbookViewId="0"/>
  </sheetViews>
  <sheetFormatPr defaultRowHeight="16.5" x14ac:dyDescent="0.3"/>
  <cols>
    <col min="1" max="1" width="23.28515625" style="70" bestFit="1" customWidth="1"/>
    <col min="2" max="2" width="33.85546875" style="70" bestFit="1" customWidth="1"/>
    <col min="3" max="3" width="37.42578125" style="70" bestFit="1" customWidth="1"/>
    <col min="4" max="16384" width="9.140625" style="70"/>
  </cols>
  <sheetData>
    <row r="1" spans="1:3" s="68" customFormat="1" ht="14.25" x14ac:dyDescent="0.2">
      <c r="A1" s="67" t="s">
        <v>188</v>
      </c>
      <c r="B1" s="67" t="s">
        <v>107</v>
      </c>
      <c r="C1" s="67"/>
    </row>
    <row r="2" spans="1:3" s="68" customFormat="1" ht="14.25" x14ac:dyDescent="0.2">
      <c r="A2" s="67" t="s">
        <v>108</v>
      </c>
      <c r="B2" s="67"/>
      <c r="C2" s="67"/>
    </row>
    <row r="3" spans="1:3" x14ac:dyDescent="0.3">
      <c r="A3" s="69" t="s">
        <v>109</v>
      </c>
      <c r="B3" s="69" t="s">
        <v>110</v>
      </c>
      <c r="C3" s="69" t="s">
        <v>111</v>
      </c>
    </row>
    <row r="4" spans="1:3" x14ac:dyDescent="0.3">
      <c r="A4" s="69" t="s">
        <v>40</v>
      </c>
      <c r="B4" s="69" t="s">
        <v>112</v>
      </c>
      <c r="C4" s="69" t="s">
        <v>113</v>
      </c>
    </row>
    <row r="5" spans="1:3" x14ac:dyDescent="0.3">
      <c r="A5" s="69" t="s">
        <v>83</v>
      </c>
      <c r="B5" s="69" t="s">
        <v>114</v>
      </c>
      <c r="C5" s="69" t="s">
        <v>115</v>
      </c>
    </row>
    <row r="6" spans="1:3" x14ac:dyDescent="0.3">
      <c r="A6" s="69" t="s">
        <v>42</v>
      </c>
      <c r="B6" s="69" t="s">
        <v>116</v>
      </c>
      <c r="C6" s="69" t="s">
        <v>117</v>
      </c>
    </row>
    <row r="7" spans="1:3" x14ac:dyDescent="0.3">
      <c r="A7" s="69" t="s">
        <v>43</v>
      </c>
      <c r="B7" s="69" t="s">
        <v>118</v>
      </c>
      <c r="C7" s="69" t="s">
        <v>113</v>
      </c>
    </row>
    <row r="8" spans="1:3" x14ac:dyDescent="0.3">
      <c r="A8" s="69" t="s">
        <v>44</v>
      </c>
      <c r="B8" s="69" t="s">
        <v>112</v>
      </c>
      <c r="C8" s="69" t="s">
        <v>115</v>
      </c>
    </row>
    <row r="9" spans="1:3" x14ac:dyDescent="0.3">
      <c r="A9" s="69" t="s">
        <v>45</v>
      </c>
      <c r="B9" s="69" t="s">
        <v>119</v>
      </c>
      <c r="C9" s="69" t="s">
        <v>113</v>
      </c>
    </row>
    <row r="10" spans="1:3" x14ac:dyDescent="0.3">
      <c r="A10" s="69" t="s">
        <v>46</v>
      </c>
      <c r="B10" s="69" t="s">
        <v>120</v>
      </c>
      <c r="C10" s="69" t="s">
        <v>117</v>
      </c>
    </row>
  </sheetData>
  <pageMargins left="0.7" right="0.7" top="0.75" bottom="0.75" header="0.3" footer="0.3"/>
  <pageSetup scale="95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workbookViewId="0"/>
  </sheetViews>
  <sheetFormatPr defaultRowHeight="17.25" x14ac:dyDescent="0.3"/>
  <cols>
    <col min="1" max="1" width="48.7109375" style="29" bestFit="1" customWidth="1"/>
    <col min="2" max="2" width="24.7109375" style="29" customWidth="1"/>
    <col min="3" max="3" width="46.5703125" style="29" customWidth="1"/>
    <col min="4" max="4" width="18.7109375" style="29" bestFit="1" customWidth="1"/>
    <col min="5" max="5" width="26.28515625" style="29" customWidth="1"/>
    <col min="6" max="16384" width="9.140625" style="29"/>
  </cols>
  <sheetData>
    <row r="1" spans="1:5" s="71" customFormat="1" ht="15" x14ac:dyDescent="0.2">
      <c r="A1" s="71" t="s">
        <v>188</v>
      </c>
      <c r="B1" s="71" t="s">
        <v>121</v>
      </c>
    </row>
    <row r="2" spans="1:5" s="71" customFormat="1" ht="15" x14ac:dyDescent="0.2">
      <c r="A2" s="71" t="s">
        <v>122</v>
      </c>
    </row>
    <row r="3" spans="1:5" s="71" customFormat="1" ht="15" x14ac:dyDescent="0.2">
      <c r="A3" s="32" t="s">
        <v>36</v>
      </c>
      <c r="B3" s="32" t="s">
        <v>123</v>
      </c>
      <c r="C3" s="32" t="s">
        <v>124</v>
      </c>
      <c r="D3" s="32" t="s">
        <v>125</v>
      </c>
      <c r="E3" s="32" t="s">
        <v>126</v>
      </c>
    </row>
    <row r="4" spans="1:5" x14ac:dyDescent="0.3">
      <c r="A4" s="33" t="s">
        <v>129</v>
      </c>
      <c r="B4" s="33" t="s">
        <v>127</v>
      </c>
      <c r="C4" s="33" t="s">
        <v>128</v>
      </c>
      <c r="D4" s="33">
        <v>1418</v>
      </c>
      <c r="E4" s="33">
        <v>9926</v>
      </c>
    </row>
    <row r="5" spans="1:5" x14ac:dyDescent="0.3">
      <c r="A5" s="33"/>
      <c r="B5" s="33"/>
      <c r="C5" s="33" t="s">
        <v>130</v>
      </c>
      <c r="D5" s="33"/>
      <c r="E5" s="33"/>
    </row>
    <row r="6" spans="1:5" ht="34.5" x14ac:dyDescent="0.3">
      <c r="A6" s="33"/>
      <c r="B6" s="33"/>
      <c r="C6" s="72" t="s">
        <v>131</v>
      </c>
      <c r="D6" s="33"/>
      <c r="E6" s="33"/>
    </row>
    <row r="7" spans="1:5" x14ac:dyDescent="0.3">
      <c r="A7" s="33"/>
      <c r="B7" s="33"/>
      <c r="C7" s="33" t="s">
        <v>132</v>
      </c>
      <c r="D7" s="33"/>
      <c r="E7" s="33"/>
    </row>
    <row r="8" spans="1:5" x14ac:dyDescent="0.3">
      <c r="A8" s="33"/>
      <c r="B8" s="33"/>
      <c r="C8" s="33" t="s">
        <v>133</v>
      </c>
      <c r="D8" s="33"/>
      <c r="E8" s="33"/>
    </row>
    <row r="9" spans="1:5" x14ac:dyDescent="0.3">
      <c r="A9" s="33"/>
      <c r="B9" s="33"/>
      <c r="C9" s="33" t="s">
        <v>134</v>
      </c>
      <c r="D9" s="33"/>
      <c r="E9" s="33"/>
    </row>
    <row r="10" spans="1:5" x14ac:dyDescent="0.3">
      <c r="A10" s="33" t="s">
        <v>136</v>
      </c>
      <c r="B10" s="33" t="s">
        <v>135</v>
      </c>
      <c r="C10" s="33" t="s">
        <v>86</v>
      </c>
      <c r="D10" s="33">
        <v>2587</v>
      </c>
      <c r="E10" s="33">
        <v>18109</v>
      </c>
    </row>
    <row r="11" spans="1:5" x14ac:dyDescent="0.3">
      <c r="A11" s="33"/>
      <c r="B11" s="33"/>
      <c r="C11" s="33" t="s">
        <v>137</v>
      </c>
      <c r="D11" s="33"/>
      <c r="E11" s="33"/>
    </row>
    <row r="12" spans="1:5" x14ac:dyDescent="0.3">
      <c r="A12" s="33"/>
      <c r="B12" s="33"/>
      <c r="C12" s="33" t="s">
        <v>138</v>
      </c>
      <c r="D12" s="33"/>
      <c r="E12" s="33"/>
    </row>
    <row r="13" spans="1:5" x14ac:dyDescent="0.3">
      <c r="A13" s="33"/>
      <c r="B13" s="33"/>
      <c r="C13" s="33" t="s">
        <v>139</v>
      </c>
      <c r="D13" s="33"/>
      <c r="E13" s="33"/>
    </row>
    <row r="14" spans="1:5" x14ac:dyDescent="0.3">
      <c r="A14" s="33"/>
      <c r="B14" s="33"/>
      <c r="C14" s="33" t="s">
        <v>140</v>
      </c>
      <c r="D14" s="33"/>
      <c r="E14" s="33"/>
    </row>
    <row r="15" spans="1:5" x14ac:dyDescent="0.3">
      <c r="A15" s="33"/>
      <c r="B15" s="33"/>
      <c r="C15" s="33" t="s">
        <v>141</v>
      </c>
      <c r="D15" s="33"/>
      <c r="E15" s="33"/>
    </row>
    <row r="16" spans="1:5" x14ac:dyDescent="0.3">
      <c r="A16" s="33"/>
      <c r="B16" s="33"/>
      <c r="C16" s="33" t="s">
        <v>142</v>
      </c>
      <c r="D16" s="33"/>
      <c r="E16" s="33"/>
    </row>
    <row r="17" spans="1:5" x14ac:dyDescent="0.3">
      <c r="A17" s="33"/>
      <c r="B17" s="33"/>
      <c r="C17" s="33" t="s">
        <v>143</v>
      </c>
      <c r="D17" s="33"/>
      <c r="E17" s="33"/>
    </row>
    <row r="18" spans="1:5" x14ac:dyDescent="0.3">
      <c r="A18" s="33"/>
      <c r="B18" s="33"/>
      <c r="C18" s="33" t="s">
        <v>144</v>
      </c>
      <c r="D18" s="33"/>
      <c r="E18" s="33"/>
    </row>
    <row r="19" spans="1:5" ht="51.75" x14ac:dyDescent="0.3">
      <c r="A19" s="33"/>
      <c r="B19" s="33"/>
      <c r="C19" s="72" t="s">
        <v>145</v>
      </c>
      <c r="D19" s="33"/>
      <c r="E19" s="33"/>
    </row>
  </sheetData>
  <pageMargins left="0.7" right="0.7" top="0.75" bottom="0.75" header="0.3" footer="0.3"/>
  <pageSetup scale="80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workbookViewId="0">
      <selection activeCell="B17" sqref="B17"/>
    </sheetView>
  </sheetViews>
  <sheetFormatPr defaultRowHeight="17.25" x14ac:dyDescent="0.3"/>
  <cols>
    <col min="1" max="1" width="31.140625" style="29" bestFit="1" customWidth="1"/>
    <col min="2" max="2" width="42.5703125" style="29" bestFit="1" customWidth="1"/>
    <col min="3" max="3" width="16.42578125" style="29" bestFit="1" customWidth="1"/>
    <col min="4" max="16384" width="9.140625" style="29"/>
  </cols>
  <sheetData>
    <row r="1" spans="1:3" s="71" customFormat="1" ht="15" x14ac:dyDescent="0.2">
      <c r="A1" s="32" t="s">
        <v>188</v>
      </c>
      <c r="B1" s="32" t="s">
        <v>146</v>
      </c>
      <c r="C1" s="32"/>
    </row>
    <row r="2" spans="1:3" s="71" customFormat="1" ht="15" x14ac:dyDescent="0.2">
      <c r="A2" s="32" t="s">
        <v>247</v>
      </c>
      <c r="B2" s="32"/>
      <c r="C2" s="32"/>
    </row>
    <row r="3" spans="1:3" x14ac:dyDescent="0.3">
      <c r="A3" s="33" t="s">
        <v>76</v>
      </c>
      <c r="B3" s="33" t="s">
        <v>64</v>
      </c>
      <c r="C3" s="33"/>
    </row>
    <row r="4" spans="1:3" x14ac:dyDescent="0.3">
      <c r="A4" s="33" t="s">
        <v>40</v>
      </c>
      <c r="B4" s="33" t="s">
        <v>147</v>
      </c>
      <c r="C4" s="33"/>
    </row>
    <row r="5" spans="1:3" x14ac:dyDescent="0.3">
      <c r="A5" s="33" t="s">
        <v>83</v>
      </c>
      <c r="B5" s="33" t="s">
        <v>149</v>
      </c>
      <c r="C5" s="33"/>
    </row>
    <row r="6" spans="1:3" x14ac:dyDescent="0.3">
      <c r="A6" s="33" t="s">
        <v>42</v>
      </c>
      <c r="B6" s="33" t="s">
        <v>151</v>
      </c>
      <c r="C6" s="33"/>
    </row>
    <row r="7" spans="1:3" x14ac:dyDescent="0.3">
      <c r="A7" s="33" t="s">
        <v>43</v>
      </c>
      <c r="B7" s="33" t="s">
        <v>149</v>
      </c>
      <c r="C7" s="33"/>
    </row>
    <row r="8" spans="1:3" x14ac:dyDescent="0.3">
      <c r="A8" s="33" t="s">
        <v>44</v>
      </c>
      <c r="B8" s="33" t="s">
        <v>151</v>
      </c>
      <c r="C8" s="33"/>
    </row>
    <row r="9" spans="1:3" x14ac:dyDescent="0.3">
      <c r="A9" s="33" t="s">
        <v>45</v>
      </c>
      <c r="B9" s="33" t="s">
        <v>149</v>
      </c>
      <c r="C9" s="33"/>
    </row>
  </sheetData>
  <pageMargins left="0.7" right="0.7" top="0.75" bottom="0.75" header="0.3" footer="0.3"/>
  <pageSetup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"/>
  <sheetViews>
    <sheetView workbookViewId="0">
      <selection activeCell="B13" sqref="B13"/>
    </sheetView>
  </sheetViews>
  <sheetFormatPr defaultRowHeight="17.25" x14ac:dyDescent="0.3"/>
  <cols>
    <col min="1" max="1" width="26.85546875" style="29" bestFit="1" customWidth="1"/>
    <col min="2" max="2" width="37.28515625" style="29" customWidth="1"/>
    <col min="3" max="16384" width="9.140625" style="29"/>
  </cols>
  <sheetData>
    <row r="1" spans="1:2" s="71" customFormat="1" ht="15" x14ac:dyDescent="0.2">
      <c r="A1" s="32" t="s">
        <v>106</v>
      </c>
      <c r="B1" s="32" t="s">
        <v>153</v>
      </c>
    </row>
    <row r="2" spans="1:2" s="71" customFormat="1" ht="15" x14ac:dyDescent="0.2">
      <c r="A2" s="32" t="s">
        <v>248</v>
      </c>
      <c r="B2" s="32"/>
    </row>
    <row r="3" spans="1:2" x14ac:dyDescent="0.3">
      <c r="A3" s="33" t="s">
        <v>76</v>
      </c>
      <c r="B3" s="33" t="s">
        <v>154</v>
      </c>
    </row>
    <row r="4" spans="1:2" x14ac:dyDescent="0.3">
      <c r="A4" s="33" t="s">
        <v>40</v>
      </c>
      <c r="B4" s="33" t="s">
        <v>155</v>
      </c>
    </row>
    <row r="5" spans="1:2" x14ac:dyDescent="0.3">
      <c r="A5" s="33" t="s">
        <v>83</v>
      </c>
      <c r="B5" s="33" t="s">
        <v>148</v>
      </c>
    </row>
    <row r="6" spans="1:2" x14ac:dyDescent="0.3">
      <c r="A6" s="33" t="s">
        <v>42</v>
      </c>
      <c r="B6" s="33" t="s">
        <v>150</v>
      </c>
    </row>
    <row r="7" spans="1:2" x14ac:dyDescent="0.3">
      <c r="A7" s="33" t="s">
        <v>43</v>
      </c>
      <c r="B7" s="33" t="s">
        <v>148</v>
      </c>
    </row>
    <row r="8" spans="1:2" x14ac:dyDescent="0.3">
      <c r="A8" s="33" t="s">
        <v>44</v>
      </c>
      <c r="B8" s="33" t="s">
        <v>152</v>
      </c>
    </row>
    <row r="9" spans="1:2" x14ac:dyDescent="0.3">
      <c r="A9" s="33" t="s">
        <v>45</v>
      </c>
      <c r="B9" s="33" t="s">
        <v>152</v>
      </c>
    </row>
  </sheetData>
  <pageMargins left="0.7" right="0.7" top="0.75" bottom="0.75" header="0.3" footer="0.3"/>
  <pageSetup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workbookViewId="0">
      <selection activeCell="C9" sqref="A1:C9"/>
    </sheetView>
  </sheetViews>
  <sheetFormatPr defaultRowHeight="17.25" x14ac:dyDescent="0.3"/>
  <cols>
    <col min="1" max="1" width="41.140625" style="29" bestFit="1" customWidth="1"/>
    <col min="2" max="2" width="16.5703125" style="29" bestFit="1" customWidth="1"/>
    <col min="3" max="3" width="26.5703125" style="29" bestFit="1" customWidth="1"/>
    <col min="4" max="16384" width="9.140625" style="29"/>
  </cols>
  <sheetData>
    <row r="1" spans="1:3" s="71" customFormat="1" ht="15" x14ac:dyDescent="0.2">
      <c r="A1" s="32" t="s">
        <v>190</v>
      </c>
      <c r="B1" s="32" t="s">
        <v>156</v>
      </c>
      <c r="C1" s="32"/>
    </row>
    <row r="2" spans="1:3" x14ac:dyDescent="0.3">
      <c r="A2" s="33" t="s">
        <v>109</v>
      </c>
      <c r="B2" s="33" t="s">
        <v>157</v>
      </c>
      <c r="C2" s="33" t="s">
        <v>158</v>
      </c>
    </row>
    <row r="3" spans="1:3" x14ac:dyDescent="0.3">
      <c r="A3" s="33" t="s">
        <v>40</v>
      </c>
      <c r="B3" s="33" t="s">
        <v>159</v>
      </c>
      <c r="C3" s="33" t="s">
        <v>191</v>
      </c>
    </row>
    <row r="4" spans="1:3" x14ac:dyDescent="0.3">
      <c r="A4" s="33" t="s">
        <v>83</v>
      </c>
      <c r="B4" s="33" t="s">
        <v>161</v>
      </c>
      <c r="C4" s="33" t="s">
        <v>162</v>
      </c>
    </row>
    <row r="5" spans="1:3" x14ac:dyDescent="0.3">
      <c r="A5" s="33" t="s">
        <v>42</v>
      </c>
      <c r="B5" s="33" t="s">
        <v>163</v>
      </c>
      <c r="C5" s="33" t="s">
        <v>164</v>
      </c>
    </row>
    <row r="6" spans="1:3" x14ac:dyDescent="0.3">
      <c r="A6" s="33" t="s">
        <v>43</v>
      </c>
      <c r="B6" s="33" t="s">
        <v>165</v>
      </c>
      <c r="C6" s="33" t="s">
        <v>166</v>
      </c>
    </row>
    <row r="7" spans="1:3" x14ac:dyDescent="0.3">
      <c r="A7" s="33" t="s">
        <v>44</v>
      </c>
      <c r="B7" s="33" t="s">
        <v>161</v>
      </c>
      <c r="C7" s="33" t="s">
        <v>160</v>
      </c>
    </row>
    <row r="8" spans="1:3" x14ac:dyDescent="0.3">
      <c r="A8" s="33" t="s">
        <v>45</v>
      </c>
      <c r="B8" s="33" t="s">
        <v>163</v>
      </c>
      <c r="C8" s="33" t="s">
        <v>162</v>
      </c>
    </row>
    <row r="9" spans="1:3" x14ac:dyDescent="0.3">
      <c r="A9" s="33" t="s">
        <v>46</v>
      </c>
      <c r="B9" s="33" t="s">
        <v>165</v>
      </c>
      <c r="C9" s="33" t="s">
        <v>167</v>
      </c>
    </row>
  </sheetData>
  <pageMargins left="0.7" right="0.7" top="0.75" bottom="0.75" header="0.3" footer="0.3"/>
  <pageSetup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workbookViewId="0"/>
  </sheetViews>
  <sheetFormatPr defaultRowHeight="17.25" x14ac:dyDescent="0.3"/>
  <cols>
    <col min="1" max="1" width="22.5703125" style="29" bestFit="1" customWidth="1"/>
    <col min="2" max="2" width="43.85546875" style="29" bestFit="1" customWidth="1"/>
    <col min="3" max="8" width="9.140625" style="29"/>
    <col min="9" max="9" width="0" style="29" hidden="1" customWidth="1"/>
    <col min="10" max="16384" width="9.140625" style="29"/>
  </cols>
  <sheetData>
    <row r="1" spans="1:2" s="71" customFormat="1" ht="15" x14ac:dyDescent="0.2">
      <c r="A1" s="32" t="s">
        <v>188</v>
      </c>
      <c r="B1" s="32" t="s">
        <v>168</v>
      </c>
    </row>
    <row r="2" spans="1:2" x14ac:dyDescent="0.3">
      <c r="A2" s="33" t="s">
        <v>169</v>
      </c>
      <c r="B2" s="33"/>
    </row>
    <row r="3" spans="1:2" x14ac:dyDescent="0.3">
      <c r="A3" s="33" t="s">
        <v>109</v>
      </c>
      <c r="B3" s="33"/>
    </row>
    <row r="4" spans="1:2" x14ac:dyDescent="0.3">
      <c r="A4" s="33" t="s">
        <v>40</v>
      </c>
      <c r="B4" s="33" t="s">
        <v>170</v>
      </c>
    </row>
    <row r="5" spans="1:2" x14ac:dyDescent="0.3">
      <c r="A5" s="33" t="s">
        <v>83</v>
      </c>
      <c r="B5" s="33" t="s">
        <v>171</v>
      </c>
    </row>
    <row r="6" spans="1:2" x14ac:dyDescent="0.3">
      <c r="A6" s="33" t="s">
        <v>42</v>
      </c>
      <c r="B6" s="33" t="s">
        <v>172</v>
      </c>
    </row>
    <row r="7" spans="1:2" x14ac:dyDescent="0.3">
      <c r="A7" s="33" t="s">
        <v>43</v>
      </c>
      <c r="B7" s="33" t="s">
        <v>173</v>
      </c>
    </row>
    <row r="8" spans="1:2" x14ac:dyDescent="0.3">
      <c r="A8" s="33" t="s">
        <v>44</v>
      </c>
      <c r="B8" s="33" t="s">
        <v>174</v>
      </c>
    </row>
    <row r="9" spans="1:2" x14ac:dyDescent="0.3">
      <c r="A9" s="33" t="s">
        <v>45</v>
      </c>
      <c r="B9" s="33" t="s">
        <v>175</v>
      </c>
    </row>
    <row r="10" spans="1:2" x14ac:dyDescent="0.3">
      <c r="A10" s="33" t="s">
        <v>46</v>
      </c>
      <c r="B10" s="33" t="s">
        <v>176</v>
      </c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1</vt:i4>
      </vt:variant>
    </vt:vector>
  </HeadingPairs>
  <TitlesOfParts>
    <vt:vector size="19" baseType="lpstr">
      <vt:lpstr>Target catchments</vt:lpstr>
      <vt:lpstr>Rationing Program &amp; Service Hrs</vt:lpstr>
      <vt:lpstr>BOMET</vt:lpstr>
      <vt:lpstr>CHEPALUNGU</vt:lpstr>
      <vt:lpstr>ITARE</vt:lpstr>
      <vt:lpstr>LONGISA</vt:lpstr>
      <vt:lpstr>MULOT</vt:lpstr>
      <vt:lpstr>SOTIK</vt:lpstr>
      <vt:lpstr>SIGOR</vt:lpstr>
      <vt:lpstr>SIMOTI</vt:lpstr>
      <vt:lpstr>KAMUREITO</vt:lpstr>
      <vt:lpstr>YAGANEK</vt:lpstr>
      <vt:lpstr>NDANAI</vt:lpstr>
      <vt:lpstr>GEGELE</vt:lpstr>
      <vt:lpstr>MOGOMBET</vt:lpstr>
      <vt:lpstr>SERGUTIET</vt:lpstr>
      <vt:lpstr>KAPCHELUCH</vt:lpstr>
      <vt:lpstr>CHEMANER</vt:lpstr>
      <vt:lpstr>'Rationing Program &amp; Service Hrs'!Print_Area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Josses Mugabi</dc:creator>
  <cp:lastModifiedBy>nehemiah</cp:lastModifiedBy>
  <cp:lastPrinted>2021-05-13T13:40:24Z</cp:lastPrinted>
  <dcterms:created xsi:type="dcterms:W3CDTF">2019-05-04T14:21:25Z</dcterms:created>
  <dcterms:modified xsi:type="dcterms:W3CDTF">2023-10-24T12:00:29Z</dcterms:modified>
</cp:coreProperties>
</file>